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Nam 2025\Data\DTNN\"/>
    </mc:Choice>
  </mc:AlternateContent>
  <xr:revisionPtr revIDLastSave="0" documentId="13_ncr:1_{9A21C478-E147-4FD1-A423-01DB9F0F831D}" xr6:coauthVersionLast="47" xr6:coauthVersionMax="47" xr10:uidLastSave="{00000000-0000-0000-0000-000000000000}"/>
  <bookViews>
    <workbookView xWindow="-120" yWindow="-120" windowWidth="29040" windowHeight="15720" activeTab="2" xr2:uid="{00000000-000D-0000-FFFF-FFFF00000000}"/>
  </bookViews>
  <sheets>
    <sheet name="thang 11" sheetId="1" r:id="rId1"/>
    <sheet name="Thang 11.2025" sheetId="2" r:id="rId2"/>
    <sheet name="Luỹ kế thang 11" sheetId="14" r:id="rId3"/>
  </sheets>
  <definedNames>
    <definedName name="_xlnm._FilterDatabase" localSheetId="1" hidden="1">'Thang 11.2025'!$A$34:$Q$147</definedName>
    <definedName name="_xlnm.Print_Area" localSheetId="0">'thang 11'!$A$1:$F$25</definedName>
    <definedName name="_xlnm.Print_Area" localSheetId="1">'Thang 11.2025'!$A$1:$K$188</definedName>
    <definedName name="_xlnm.Print_Titles" localSheetId="1">'Thang 11.2025'!#REF!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1" l="1"/>
  <c r="I25" i="1"/>
  <c r="D230" i="14" l="1"/>
  <c r="C230" i="14"/>
  <c r="H211" i="14"/>
  <c r="E201" i="14"/>
  <c r="E200" i="14"/>
  <c r="E199" i="14"/>
  <c r="E198" i="14"/>
  <c r="E197" i="14"/>
  <c r="E196" i="14"/>
  <c r="E195" i="14"/>
  <c r="D187" i="14"/>
  <c r="C187" i="14"/>
  <c r="H182" i="14"/>
  <c r="H176" i="14"/>
  <c r="H170" i="14"/>
  <c r="H164" i="14"/>
  <c r="H158" i="14"/>
  <c r="H152" i="14"/>
  <c r="H146" i="14"/>
  <c r="H140" i="14"/>
  <c r="H134" i="14"/>
  <c r="H128" i="14"/>
  <c r="H122" i="14"/>
  <c r="H116" i="14"/>
  <c r="H110" i="14"/>
  <c r="H104" i="14"/>
  <c r="H98" i="14"/>
  <c r="H92" i="14"/>
  <c r="H86" i="14"/>
  <c r="H80" i="14"/>
  <c r="H74" i="14"/>
  <c r="H68" i="14"/>
  <c r="H62" i="14"/>
  <c r="H56" i="14"/>
  <c r="H50" i="14"/>
  <c r="H44" i="14"/>
  <c r="H38" i="14"/>
  <c r="A31" i="14"/>
  <c r="A192" i="14" s="1"/>
  <c r="A30" i="14"/>
  <c r="A191" i="14" s="1"/>
  <c r="D27" i="14"/>
  <c r="H181" i="14" s="1"/>
  <c r="C27" i="14"/>
  <c r="E25" i="14"/>
  <c r="E24" i="14"/>
  <c r="E23" i="14"/>
  <c r="E22" i="14"/>
  <c r="E21" i="14"/>
  <c r="E20" i="14"/>
  <c r="E19" i="14"/>
  <c r="E18" i="14"/>
  <c r="E17" i="14"/>
  <c r="E16" i="14"/>
  <c r="E15" i="14"/>
  <c r="E14" i="14"/>
  <c r="E13" i="14"/>
  <c r="E12" i="14"/>
  <c r="E11" i="14"/>
  <c r="E10" i="14"/>
  <c r="E9" i="14"/>
  <c r="E8" i="14"/>
  <c r="H39" i="14" l="1"/>
  <c r="H45" i="14"/>
  <c r="H51" i="14"/>
  <c r="H57" i="14"/>
  <c r="H63" i="14"/>
  <c r="H69" i="14"/>
  <c r="H75" i="14"/>
  <c r="H81" i="14"/>
  <c r="H87" i="14"/>
  <c r="H93" i="14"/>
  <c r="H99" i="14"/>
  <c r="H105" i="14"/>
  <c r="H111" i="14"/>
  <c r="H117" i="14"/>
  <c r="H123" i="14"/>
  <c r="H129" i="14"/>
  <c r="H135" i="14"/>
  <c r="H141" i="14"/>
  <c r="H147" i="14"/>
  <c r="H153" i="14"/>
  <c r="H159" i="14"/>
  <c r="H165" i="14"/>
  <c r="H171" i="14"/>
  <c r="H177" i="14"/>
  <c r="H183" i="14"/>
  <c r="E26" i="14"/>
  <c r="H34" i="14"/>
  <c r="H40" i="14"/>
  <c r="H46" i="14"/>
  <c r="H52" i="14"/>
  <c r="H58" i="14"/>
  <c r="H64" i="14"/>
  <c r="H70" i="14"/>
  <c r="H76" i="14"/>
  <c r="H82" i="14"/>
  <c r="H88" i="14"/>
  <c r="H94" i="14"/>
  <c r="H100" i="14"/>
  <c r="H106" i="14"/>
  <c r="H112" i="14"/>
  <c r="H118" i="14"/>
  <c r="H124" i="14"/>
  <c r="H130" i="14"/>
  <c r="H136" i="14"/>
  <c r="H142" i="14"/>
  <c r="H148" i="14"/>
  <c r="H154" i="14"/>
  <c r="H160" i="14"/>
  <c r="H166" i="14"/>
  <c r="H172" i="14"/>
  <c r="H178" i="14"/>
  <c r="H184" i="14"/>
  <c r="H35" i="14"/>
  <c r="H41" i="14"/>
  <c r="H47" i="14"/>
  <c r="H53" i="14"/>
  <c r="H59" i="14"/>
  <c r="H65" i="14"/>
  <c r="H71" i="14"/>
  <c r="H77" i="14"/>
  <c r="H83" i="14"/>
  <c r="H89" i="14"/>
  <c r="H95" i="14"/>
  <c r="H101" i="14"/>
  <c r="H107" i="14"/>
  <c r="H113" i="14"/>
  <c r="H119" i="14"/>
  <c r="H125" i="14"/>
  <c r="H131" i="14"/>
  <c r="H137" i="14"/>
  <c r="H143" i="14"/>
  <c r="H149" i="14"/>
  <c r="H155" i="14"/>
  <c r="H161" i="14"/>
  <c r="H167" i="14"/>
  <c r="H173" i="14"/>
  <c r="H179" i="14"/>
  <c r="H185" i="14"/>
  <c r="H36" i="14"/>
  <c r="H42" i="14"/>
  <c r="H48" i="14"/>
  <c r="H54" i="14"/>
  <c r="H60" i="14"/>
  <c r="H66" i="14"/>
  <c r="H72" i="14"/>
  <c r="H78" i="14"/>
  <c r="H84" i="14"/>
  <c r="H90" i="14"/>
  <c r="H96" i="14"/>
  <c r="H102" i="14"/>
  <c r="H108" i="14"/>
  <c r="H114" i="14"/>
  <c r="H120" i="14"/>
  <c r="H126" i="14"/>
  <c r="H132" i="14"/>
  <c r="H138" i="14"/>
  <c r="H144" i="14"/>
  <c r="H150" i="14"/>
  <c r="H156" i="14"/>
  <c r="H162" i="14"/>
  <c r="H168" i="14"/>
  <c r="H174" i="14"/>
  <c r="H180" i="14"/>
  <c r="E27" i="14"/>
  <c r="H37" i="14"/>
  <c r="H43" i="14"/>
  <c r="H49" i="14"/>
  <c r="H55" i="14"/>
  <c r="H61" i="14"/>
  <c r="H67" i="14"/>
  <c r="H73" i="14"/>
  <c r="H79" i="14"/>
  <c r="H85" i="14"/>
  <c r="H91" i="14"/>
  <c r="H97" i="14"/>
  <c r="H103" i="14"/>
  <c r="H109" i="14"/>
  <c r="H115" i="14"/>
  <c r="H121" i="14"/>
  <c r="H127" i="14"/>
  <c r="H133" i="14"/>
  <c r="H139" i="14"/>
  <c r="H145" i="14"/>
  <c r="H151" i="14"/>
  <c r="H157" i="14"/>
  <c r="H163" i="14"/>
  <c r="H169" i="14"/>
  <c r="H175" i="14"/>
  <c r="H23" i="1" l="1"/>
  <c r="I14" i="1" l="1"/>
  <c r="I18" i="1"/>
  <c r="I19" i="1"/>
  <c r="I20" i="1"/>
  <c r="I21" i="1"/>
  <c r="I9" i="1"/>
  <c r="F9" i="1" l="1"/>
  <c r="F19" i="1"/>
  <c r="F20" i="1"/>
  <c r="F21" i="1"/>
  <c r="E11" i="1" l="1"/>
  <c r="I11" i="1" s="1"/>
  <c r="F11" i="1" l="1"/>
  <c r="E13" i="1" l="1"/>
  <c r="I13" i="1" s="1"/>
  <c r="E12" i="1"/>
  <c r="I12" i="1" s="1"/>
  <c r="E15" i="1"/>
  <c r="I15" i="1" s="1"/>
  <c r="E17" i="1"/>
  <c r="I17" i="1" s="1"/>
  <c r="E16" i="1"/>
  <c r="I16" i="1" s="1"/>
  <c r="F17" i="1" l="1"/>
  <c r="F16" i="1"/>
  <c r="F12" i="1"/>
  <c r="F13" i="1"/>
  <c r="E10" i="1"/>
  <c r="I10" i="1" s="1"/>
  <c r="F15" i="1"/>
  <c r="F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3" authorId="0" shapeId="0" xr:uid="{00000000-0006-0000-0000-000001000000}">
      <text>
        <r>
          <rPr>
            <b/>
            <sz val="9"/>
            <color rgb="FF000000"/>
            <rFont val="Tahoma"/>
            <family val="2"/>
          </rPr>
          <t>Administrator:</t>
        </r>
        <r>
          <rPr>
            <sz val="9"/>
            <color rgb="FF000000"/>
            <rFont val="Tahoma"/>
            <family val="2"/>
          </rPr>
          <t xml:space="preserve">
</t>
        </r>
        <r>
          <rPr>
            <sz val="9"/>
            <color rgb="FF000000"/>
            <rFont val="Tahoma"/>
            <family val="2"/>
          </rPr>
          <t>Bổ sung....</t>
        </r>
      </text>
    </comment>
  </commentList>
</comments>
</file>

<file path=xl/sharedStrings.xml><?xml version="1.0" encoding="utf-8"?>
<sst xmlns="http://schemas.openxmlformats.org/spreadsheetml/2006/main" count="643" uniqueCount="277">
  <si>
    <t>CỤC ĐẦU TƯ NƯỚC NGOÀI</t>
  </si>
  <si>
    <t>TT</t>
  </si>
  <si>
    <t>Chỉ tiêu</t>
  </si>
  <si>
    <t>Đơn vị tính</t>
  </si>
  <si>
    <t>Vốn thực hiện</t>
  </si>
  <si>
    <t>triệu USD</t>
  </si>
  <si>
    <t>Vốn đăng ký*</t>
  </si>
  <si>
    <t>2.2</t>
  </si>
  <si>
    <t>2.3</t>
  </si>
  <si>
    <t xml:space="preserve">   Góp vốn, mua cổ phần</t>
  </si>
  <si>
    <t>Số dự án*</t>
  </si>
  <si>
    <t>3.1</t>
  </si>
  <si>
    <t xml:space="preserve">   Cấp mới</t>
  </si>
  <si>
    <t>dự án</t>
  </si>
  <si>
    <t>3.2</t>
  </si>
  <si>
    <t>lượt dự án</t>
  </si>
  <si>
    <t>3.3</t>
  </si>
  <si>
    <t>Xuất khẩu</t>
  </si>
  <si>
    <t>4.1</t>
  </si>
  <si>
    <t xml:space="preserve">   Xuất khẩu (kể cả dầu thô)</t>
  </si>
  <si>
    <t>4.2</t>
  </si>
  <si>
    <t xml:space="preserve">   Xuất khẩu (không kể dầu thô)</t>
  </si>
  <si>
    <t>Nhập khẩu</t>
  </si>
  <si>
    <t>Ghi chú:</t>
  </si>
  <si>
    <t>Cục Đầu tư nước ngoài</t>
  </si>
  <si>
    <t>Ngành</t>
  </si>
  <si>
    <t>Vốn đăng ký điều chỉnh
(triệu USD)</t>
  </si>
  <si>
    <t>Giá trị góp vốn, mua cổ phần 
(triệu USD)</t>
  </si>
  <si>
    <t>Tổng vốn đăng ký (triệu USD)</t>
  </si>
  <si>
    <t>Sản xuất, phân phối điện, khí, nước, điều hòa</t>
  </si>
  <si>
    <t>Công nghiệp chế biến, chế tạo</t>
  </si>
  <si>
    <t>Bán buôn và bán lẻ; sửa chữa ô tô, mô tô, xe máy</t>
  </si>
  <si>
    <t>Hoạt động kinh doanh bất động sản</t>
  </si>
  <si>
    <t>Hoạt động chuyên môn, khoa học công nghệ</t>
  </si>
  <si>
    <t>Dịch vụ lưu trú và ăn uống</t>
  </si>
  <si>
    <t>Vận tải kho bãi</t>
  </si>
  <si>
    <t>Hoạt động tài chính, ngân hàng và bảo hiểm</t>
  </si>
  <si>
    <t>Xây dựng</t>
  </si>
  <si>
    <t>Nông nghiêp, lâm nghiệp và thủy sản</t>
  </si>
  <si>
    <t>Thông tin và truyền thông</t>
  </si>
  <si>
    <t>Giáo dục và đào tạo</t>
  </si>
  <si>
    <t>Hoạt động hành chính và dịch vụ hỗ trợ</t>
  </si>
  <si>
    <t>Cấp nước và xử lý chất thải</t>
  </si>
  <si>
    <t>Y tế và hoạt động trợ giúp xã hội</t>
  </si>
  <si>
    <t>Khai khoáng</t>
  </si>
  <si>
    <t>Nghệ thuật, vui chơi và giải trí</t>
  </si>
  <si>
    <t>Hoạt động dịch vụ khác</t>
  </si>
  <si>
    <t>Tổng số</t>
  </si>
  <si>
    <t>Đối tác</t>
  </si>
  <si>
    <t>Singapore</t>
  </si>
  <si>
    <t>Trung Quốc</t>
  </si>
  <si>
    <t>Nhật Bản</t>
  </si>
  <si>
    <t>Hàn Quốc</t>
  </si>
  <si>
    <t>Đài Loan</t>
  </si>
  <si>
    <t>Hồng Kông</t>
  </si>
  <si>
    <t>BritishVirginIslands</t>
  </si>
  <si>
    <t>Malaysia</t>
  </si>
  <si>
    <t>Ba Lan</t>
  </si>
  <si>
    <t>Hà Lan</t>
  </si>
  <si>
    <t>Vương quốc Anh</t>
  </si>
  <si>
    <t>Hoa Kỳ</t>
  </si>
  <si>
    <t>Thái Lan</t>
  </si>
  <si>
    <t>Australia</t>
  </si>
  <si>
    <t>Pháp</t>
  </si>
  <si>
    <t>Samoa</t>
  </si>
  <si>
    <t>Anguilla</t>
  </si>
  <si>
    <t>Cayman Islands</t>
  </si>
  <si>
    <t>Seychelles</t>
  </si>
  <si>
    <t>Canada</t>
  </si>
  <si>
    <t>CHLB Đức</t>
  </si>
  <si>
    <t>Luxembourg</t>
  </si>
  <si>
    <t>Belize</t>
  </si>
  <si>
    <t>Ấn Độ</t>
  </si>
  <si>
    <t>Thụy Sỹ</t>
  </si>
  <si>
    <t>Afghanistan</t>
  </si>
  <si>
    <t>Các tiểu vương quốc Ả Rập thống nhất</t>
  </si>
  <si>
    <t>Pakistan</t>
  </si>
  <si>
    <t>Philippines</t>
  </si>
  <si>
    <t>Liên bang Nga</t>
  </si>
  <si>
    <t>Ukraina</t>
  </si>
  <si>
    <t>Israel</t>
  </si>
  <si>
    <t>Campuchia</t>
  </si>
  <si>
    <t>Nigeria</t>
  </si>
  <si>
    <t>Đan Mạch</t>
  </si>
  <si>
    <t>Thổ Nhĩ Kỳ</t>
  </si>
  <si>
    <t>Ả Rập Xê Út</t>
  </si>
  <si>
    <t>Italia</t>
  </si>
  <si>
    <t>Bỉ</t>
  </si>
  <si>
    <t>Saint Kitts and Nevis</t>
  </si>
  <si>
    <t>Syrian Arab Republic</t>
  </si>
  <si>
    <t>Sri Lanka</t>
  </si>
  <si>
    <t>Lào</t>
  </si>
  <si>
    <t>Iceland</t>
  </si>
  <si>
    <t>New Zealand</t>
  </si>
  <si>
    <t>Áo</t>
  </si>
  <si>
    <t>Ireland</t>
  </si>
  <si>
    <t>Indonesia</t>
  </si>
  <si>
    <t>Kazakhstan</t>
  </si>
  <si>
    <t>Thụy Điển</t>
  </si>
  <si>
    <t>Ai Cập</t>
  </si>
  <si>
    <t>Cộng hòa Séc</t>
  </si>
  <si>
    <t>Tây Ban Nha</t>
  </si>
  <si>
    <t>Cộng Hòa Síp</t>
  </si>
  <si>
    <t>Jordan</t>
  </si>
  <si>
    <t>Hy Lạp</t>
  </si>
  <si>
    <t>Ma Cao</t>
  </si>
  <si>
    <t>Iran (Islamic Republic of)</t>
  </si>
  <si>
    <t>Nam Phi</t>
  </si>
  <si>
    <t>Slovakia</t>
  </si>
  <si>
    <t>Bangladesh</t>
  </si>
  <si>
    <t>Brazil</t>
  </si>
  <si>
    <t>Hungary</t>
  </si>
  <si>
    <t>Lithuania</t>
  </si>
  <si>
    <t>Mexico</t>
  </si>
  <si>
    <t>Rumani</t>
  </si>
  <si>
    <t>Địa phương</t>
  </si>
  <si>
    <t>TP. Hồ Chí Minh</t>
  </si>
  <si>
    <t>Tây Ninh</t>
  </si>
  <si>
    <t>Hà Nội</t>
  </si>
  <si>
    <t>Đồng Nai</t>
  </si>
  <si>
    <t>Hải Phòng</t>
  </si>
  <si>
    <t>Bắc Ninh</t>
  </si>
  <si>
    <t>Hưng Yên</t>
  </si>
  <si>
    <t>Thanh Hóa</t>
  </si>
  <si>
    <t>Đà Nẵng</t>
  </si>
  <si>
    <t>Quảng Ngãi</t>
  </si>
  <si>
    <t>Phú Thọ</t>
  </si>
  <si>
    <t>Thái Nguyên</t>
  </si>
  <si>
    <t>Vĩnh Long</t>
  </si>
  <si>
    <t>Ninh Bình</t>
  </si>
  <si>
    <t>Quảng Ninh</t>
  </si>
  <si>
    <t>Nghệ An</t>
  </si>
  <si>
    <t>Thừa Thiên Huế</t>
  </si>
  <si>
    <t>Lâm Đồng</t>
  </si>
  <si>
    <t>Đồng Tháp</t>
  </si>
  <si>
    <t>Đăk Lăk</t>
  </si>
  <si>
    <t>Khánh Hòa</t>
  </si>
  <si>
    <t>An Giang</t>
  </si>
  <si>
    <t>Gia Lai</t>
  </si>
  <si>
    <t>Hà Tĩnh</t>
  </si>
  <si>
    <t>Tuyên Quang</t>
  </si>
  <si>
    <t>Cần Thơ</t>
  </si>
  <si>
    <t>Lạng Sơn</t>
  </si>
  <si>
    <t>Cà Mau</t>
  </si>
  <si>
    <t>Lào Cai</t>
  </si>
  <si>
    <t>STT</t>
  </si>
  <si>
    <t>Brunei Darussalam</t>
  </si>
  <si>
    <t>Mauritius</t>
  </si>
  <si>
    <t>Nauy</t>
  </si>
  <si>
    <t>Panama</t>
  </si>
  <si>
    <t>Bulgaria</t>
  </si>
  <si>
    <t>Armenia</t>
  </si>
  <si>
    <t>Cu Ba</t>
  </si>
  <si>
    <t>United States Virgin Islands</t>
  </si>
  <si>
    <t>Mông Cổ</t>
  </si>
  <si>
    <t>Ghana</t>
  </si>
  <si>
    <t>Myanmar</t>
  </si>
  <si>
    <t>Libăng</t>
  </si>
  <si>
    <t>Estonia</t>
  </si>
  <si>
    <t>Argentina</t>
  </si>
  <si>
    <t>British Isles</t>
  </si>
  <si>
    <t>Palestine</t>
  </si>
  <si>
    <t>Yemen</t>
  </si>
  <si>
    <t>Turkmenistan</t>
  </si>
  <si>
    <t>Uganda</t>
  </si>
  <si>
    <t>Cameroon</t>
  </si>
  <si>
    <t>Sơn La</t>
  </si>
  <si>
    <t>Quảng Trị</t>
  </si>
  <si>
    <t>Điện Biên</t>
  </si>
  <si>
    <t>Kenya</t>
  </si>
  <si>
    <t>Phụ lục I</t>
  </si>
  <si>
    <t>Phụ lục II</t>
  </si>
  <si>
    <t>Colombia</t>
  </si>
  <si>
    <t>(blank)</t>
  </si>
  <si>
    <t>Congo</t>
  </si>
  <si>
    <t>Albania</t>
  </si>
  <si>
    <t xml:space="preserve"> </t>
  </si>
  <si>
    <t>Vanuatu</t>
  </si>
  <si>
    <t>Ukraine</t>
  </si>
  <si>
    <t>Kyrgyzstan</t>
  </si>
  <si>
    <t>*Số liệu tính từ 1/1 đến hết tháng báo cáo</t>
  </si>
  <si>
    <t>Tajikistan</t>
  </si>
  <si>
    <t>Số dự án mới</t>
  </si>
  <si>
    <t>↑↓</t>
  </si>
  <si>
    <t>Cộng hoà Trung Phi</t>
  </si>
  <si>
    <t>Republic of Moldova</t>
  </si>
  <si>
    <t xml:space="preserve">   Đăng ký mới</t>
  </si>
  <si>
    <t>Tăng/Giảm so với cùng kỳ</t>
  </si>
  <si>
    <t xml:space="preserve">   Điều chỉnh vốn</t>
  </si>
  <si>
    <t>Vốn đăng ký mới (triệu USD)</t>
  </si>
  <si>
    <t>Số lượt dự án điều chỉnh vốn</t>
  </si>
  <si>
    <t xml:space="preserve">   Đăng ký điều chỉnh vốn</t>
  </si>
  <si>
    <t>Số giao dịch góp vốn mua cổ phần</t>
  </si>
  <si>
    <t>Uzbekistan</t>
  </si>
  <si>
    <t>Tanzania</t>
  </si>
  <si>
    <t>Peru</t>
  </si>
  <si>
    <t>Niger</t>
  </si>
  <si>
    <t>Số dự án</t>
  </si>
  <si>
    <t>Tổng vốn đầu tư (triệu USD)</t>
  </si>
  <si>
    <t>Hoạt đông làm thuê các công việc trong các hộ gia đình</t>
  </si>
  <si>
    <t>Tổng</t>
  </si>
  <si>
    <t>British West Indies</t>
  </si>
  <si>
    <t>Bermuda</t>
  </si>
  <si>
    <t>Marshall Islands</t>
  </si>
  <si>
    <t>Cook Islands</t>
  </si>
  <si>
    <t>Bahamas</t>
  </si>
  <si>
    <t>Angola</t>
  </si>
  <si>
    <t>Ecuador</t>
  </si>
  <si>
    <t>Isle of Man</t>
  </si>
  <si>
    <t>Phần Lan</t>
  </si>
  <si>
    <t>Saint Vincent and the Grenadines</t>
  </si>
  <si>
    <t>Swaziland</t>
  </si>
  <si>
    <t>Channel Islands</t>
  </si>
  <si>
    <t>Belarus</t>
  </si>
  <si>
    <t>Irắc</t>
  </si>
  <si>
    <t>El Salvador</t>
  </si>
  <si>
    <t>Oman</t>
  </si>
  <si>
    <t>Costa Rica</t>
  </si>
  <si>
    <t>Island of Nevis</t>
  </si>
  <si>
    <t>Dominica</t>
  </si>
  <si>
    <t>Guatemala</t>
  </si>
  <si>
    <t>Liechtenstein</t>
  </si>
  <si>
    <t>Andorra</t>
  </si>
  <si>
    <t>Qatar</t>
  </si>
  <si>
    <t>Turks &amp; Caicos Islands</t>
  </si>
  <si>
    <t>Barbados</t>
  </si>
  <si>
    <t>Slovenia</t>
  </si>
  <si>
    <t>Serbia</t>
  </si>
  <si>
    <t>Kuwait</t>
  </si>
  <si>
    <t>CHDCND Triều Tiên</t>
  </si>
  <si>
    <t>Ma rốc</t>
  </si>
  <si>
    <t>Malta</t>
  </si>
  <si>
    <t>Nepal</t>
  </si>
  <si>
    <t>Venezuela</t>
  </si>
  <si>
    <t>Guam</t>
  </si>
  <si>
    <t>Libya</t>
  </si>
  <si>
    <t>Mali</t>
  </si>
  <si>
    <t>Sudan</t>
  </si>
  <si>
    <t>Antigua and Barbuda</t>
  </si>
  <si>
    <t>Chile</t>
  </si>
  <si>
    <t>Latvia</t>
  </si>
  <si>
    <t>Maldives</t>
  </si>
  <si>
    <t>Monaco</t>
  </si>
  <si>
    <t>Burkina Faso</t>
  </si>
  <si>
    <t>Uruguay</t>
  </si>
  <si>
    <t>Honduras</t>
  </si>
  <si>
    <t>Bồ Đào Nha</t>
  </si>
  <si>
    <t>Guinea</t>
  </si>
  <si>
    <t>Sierra Leone</t>
  </si>
  <si>
    <t>Trinidad và Tobago</t>
  </si>
  <si>
    <t>Djibouti</t>
  </si>
  <si>
    <t>Ethiopia</t>
  </si>
  <si>
    <t>Lesotho</t>
  </si>
  <si>
    <t>Tunisia</t>
  </si>
  <si>
    <t>Côte d'Ivoire</t>
  </si>
  <si>
    <t>Georgia</t>
  </si>
  <si>
    <t>Địa Phương</t>
  </si>
  <si>
    <t>Dầu khí</t>
  </si>
  <si>
    <t>Cao Bằng</t>
  </si>
  <si>
    <t>Lai Châu</t>
  </si>
  <si>
    <t>ĐẦU TƯ NƯỚC NGOÀI TẠI VIỆT NAM</t>
  </si>
  <si>
    <t>Bosnia and Herzegovina</t>
  </si>
  <si>
    <t>%</t>
  </si>
  <si>
    <t>10T/2024</t>
  </si>
  <si>
    <t>THU HÚT ĐẦU TƯ NƯỚC NGOÀI 10 THÁNG ĐẦU NĂM 2025 THEO NGÀNH</t>
  </si>
  <si>
    <t>11 Tháng năm 2025</t>
  </si>
  <si>
    <t>11 tháng năm 2024</t>
  </si>
  <si>
    <t>BÁO CÁO NHANH ĐẦU TƯ NƯỚC NGOÀI 11 THÁNG NĂM 2025</t>
  </si>
  <si>
    <t>Hà Nội, ngày 30 tháng 11 năm 2025</t>
  </si>
  <si>
    <t>10T</t>
  </si>
  <si>
    <t>t11</t>
  </si>
  <si>
    <t>Hà Nội, ngày 30/11/2025</t>
  </si>
  <si>
    <t>Tính từ 01/01/2025 đến 30/11/2025</t>
  </si>
  <si>
    <t>(Lũy kế các dự án còn hiệu lực đến 30/11/2025)</t>
  </si>
  <si>
    <t xml:space="preserve">153 quốc gia, vùng lãnh thổ có đầu tư tại Việt Nam với 45.107 dự án, tổng vốn đăng ký 528,3 tỷ USD. Hàn Quốc dẫn đầu, tiếp theo là Singapore, Nhật Bản, Đài Loan. </t>
  </si>
  <si>
    <t xml:space="preserve">Ukraina và Ukraine là 1 nước nhé; Saudi Arabia và Ả Rập Xê Út </t>
  </si>
  <si>
    <t>Luỹ kế đến 30/11/2025: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</si>
</sst>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0.00_);_(* \(#,##0.00\);_(* &quot;-&quot;??_);_(@_)"/>
    <numFmt numFmtId="164" formatCode="_-* #,##0_-;\-* #,##0_-;_-* &quot;-&quot;_-;_-@_-"/>
    <numFmt numFmtId="165" formatCode="_-* #,##0.00_-;\-* #,##0.00_-;_-* &quot;-&quot;??_-;_-@_-"/>
    <numFmt numFmtId="166" formatCode="_-* #,##0.00\ _₫_-;\-* #,##0.00\ _₫_-;_-* &quot;-&quot;??\ _₫_-;_-@_-"/>
    <numFmt numFmtId="167" formatCode="#,##0.0"/>
    <numFmt numFmtId="168" formatCode="0.0%"/>
    <numFmt numFmtId="169" formatCode="_(* #,##0_);_(* \(#,##0\);_(* &quot;-&quot;??_);_(@_)"/>
    <numFmt numFmtId="170" formatCode="0.000"/>
    <numFmt numFmtId="171" formatCode="\$#,##0\ ;\(\$#,##0\)"/>
    <numFmt numFmtId="172" formatCode="&quot;\&quot;#,##0;[Red]&quot;\&quot;&quot;\&quot;\-#,##0"/>
    <numFmt numFmtId="173" formatCode="&quot;\&quot;#,##0.00;[Red]&quot;\&quot;&quot;\&quot;&quot;\&quot;&quot;\&quot;&quot;\&quot;&quot;\&quot;\-#,##0.00"/>
    <numFmt numFmtId="174" formatCode="&quot;\&quot;#,##0.00;[Red]&quot;\&quot;\-#,##0.00"/>
    <numFmt numFmtId="175" formatCode="&quot;\&quot;#,##0;[Red]&quot;\&quot;\-#,##0"/>
    <numFmt numFmtId="176" formatCode="_-&quot;£&quot;* #,##0_-;\-&quot;£&quot;* #,##0_-;_-&quot;£&quot;* &quot;-&quot;_-;_-@_-"/>
    <numFmt numFmtId="177" formatCode="_-&quot;₫&quot;* #,##0_-;\-&quot;₫&quot;* #,##0_-;_-&quot;₫&quot;* &quot;-&quot;_-;_-@_-"/>
    <numFmt numFmtId="178" formatCode="_-&quot;₫&quot;* #,##0.00_-;\-&quot;₫&quot;* #,##0.00_-;_-&quot;₫&quot;* &quot;-&quot;??_-;_-@_-"/>
    <numFmt numFmtId="179" formatCode="#,##0\ &quot;F&quot;;[Red]\-#,##0\ &quot;F&quot;"/>
    <numFmt numFmtId="180" formatCode="0.00_)"/>
    <numFmt numFmtId="181" formatCode="#.##"/>
    <numFmt numFmtId="182" formatCode="0.00E+00;\许"/>
    <numFmt numFmtId="183" formatCode="0.00E+00;\趰"/>
    <numFmt numFmtId="184" formatCode="0.0E+00;\趰"/>
    <numFmt numFmtId="185" formatCode="0E+00;\趰"/>
    <numFmt numFmtId="186" formatCode="#,##0.0;[Red]\-#,##0.0"/>
    <numFmt numFmtId="187" formatCode="_(* #,##0.0_);_(* \(#,##0.0\);_(* &quot;-&quot;??_);_(@_)"/>
    <numFmt numFmtId="188" formatCode="[Green]\↑0.0%;[Red]\↓0.0%"/>
    <numFmt numFmtId="189" formatCode="_-* #,##0_-;\-* #,##0_-;_-* &quot;-&quot;??_-;_-@_-"/>
    <numFmt numFmtId="190" formatCode="0.0"/>
    <numFmt numFmtId="191" formatCode="_-* #,##0.0000_-;\-* #,##0.0000_-;_-* &quot;-&quot;??_-;_-@_-"/>
  </numFmts>
  <fonts count="101">
    <font>
      <sz val="11"/>
      <color theme="1"/>
      <name val="Calibri"/>
      <family val="2"/>
      <scheme val="minor"/>
    </font>
    <font>
      <sz val="11"/>
      <color theme="1"/>
      <name val="Calibri"/>
      <family val="2"/>
      <charset val="163"/>
      <scheme val="minor"/>
    </font>
    <font>
      <sz val="11"/>
      <color theme="1"/>
      <name val="Calibri"/>
      <family val="2"/>
      <scheme val="minor"/>
    </font>
    <font>
      <sz val="10"/>
      <name val="Arial"/>
      <family val="2"/>
      <charset val="163"/>
    </font>
    <font>
      <sz val="10"/>
      <name val="Arial"/>
      <family val="2"/>
    </font>
    <font>
      <b/>
      <sz val="13"/>
      <color indexed="8"/>
      <name val="Times New Roman"/>
      <family val="1"/>
    </font>
    <font>
      <sz val="11"/>
      <color indexed="8"/>
      <name val="Arial"/>
      <family val="2"/>
      <charset val="163"/>
    </font>
    <font>
      <b/>
      <sz val="12"/>
      <name val="Arial"/>
      <family val="2"/>
    </font>
    <font>
      <b/>
      <sz val="12"/>
      <name val="Times New Roman"/>
      <family val="1"/>
    </font>
    <font>
      <sz val="11"/>
      <color theme="1"/>
      <name val="Calibri"/>
      <family val="2"/>
      <charset val="163"/>
    </font>
    <font>
      <sz val="10"/>
      <name val="Arial"/>
      <family val="2"/>
    </font>
    <font>
      <sz val="12"/>
      <name val="Arial"/>
      <family val="2"/>
    </font>
    <font>
      <sz val="11"/>
      <name val="VNtimes new roman"/>
      <family val="2"/>
    </font>
    <font>
      <sz val="14"/>
      <name val="??"/>
      <family val="3"/>
    </font>
    <font>
      <sz val="12"/>
      <name val=".VnTime"/>
      <family val="2"/>
    </font>
    <font>
      <sz val="12"/>
      <name val="????"/>
      <charset val="136"/>
    </font>
    <font>
      <sz val="12"/>
      <name val="???"/>
      <family val="3"/>
    </font>
    <font>
      <sz val="10"/>
      <name val="???"/>
      <family val="3"/>
    </font>
    <font>
      <sz val="10"/>
      <name val=".VnTime"/>
      <family val="2"/>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2"/>
      <name val="¹UAAA¼"/>
      <family val="3"/>
      <charset val="129"/>
    </font>
    <font>
      <sz val="12"/>
      <name val="Helv"/>
      <family val="2"/>
    </font>
    <font>
      <sz val="10"/>
      <name val="±¼¸²A¼"/>
      <family val="3"/>
      <charset val="129"/>
    </font>
    <font>
      <b/>
      <sz val="18"/>
      <name val="Arial"/>
      <family val="2"/>
    </font>
    <font>
      <b/>
      <i/>
      <sz val="16"/>
      <name val="Helv"/>
    </font>
    <font>
      <sz val="12"/>
      <color indexed="8"/>
      <name val="Times New Roman"/>
      <family val="2"/>
    </font>
    <font>
      <sz val="12"/>
      <name val="Times New Roman"/>
      <family val="1"/>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
      <b/>
      <sz val="11"/>
      <color indexed="8"/>
      <name val="Times New Roman"/>
      <family val="1"/>
    </font>
    <font>
      <b/>
      <sz val="11"/>
      <name val="Times New Roman"/>
      <family val="1"/>
    </font>
    <font>
      <sz val="11"/>
      <color indexed="8"/>
      <name val="Times New Roman"/>
      <family val="1"/>
    </font>
    <font>
      <sz val="11"/>
      <name val="Times New Roman"/>
      <family val="1"/>
    </font>
    <font>
      <sz val="11"/>
      <color theme="1"/>
      <name val="Times New Roman"/>
      <family val="1"/>
    </font>
    <font>
      <i/>
      <sz val="11"/>
      <name val="Times New Roman"/>
      <family val="1"/>
    </font>
    <font>
      <b/>
      <sz val="10"/>
      <name val="Times New Roman"/>
      <family val="1"/>
    </font>
    <font>
      <b/>
      <sz val="14"/>
      <name val="Times New Roman"/>
      <family val="1"/>
    </font>
    <font>
      <b/>
      <i/>
      <u/>
      <sz val="11"/>
      <color indexed="8"/>
      <name val="Times New Roman"/>
      <family val="1"/>
    </font>
    <font>
      <b/>
      <i/>
      <sz val="11"/>
      <color indexed="8"/>
      <name val="Times New Roman"/>
      <family val="1"/>
    </font>
    <font>
      <b/>
      <sz val="11"/>
      <color theme="1"/>
      <name val="Times New Roman"/>
      <family val="1"/>
    </font>
    <font>
      <b/>
      <sz val="10"/>
      <name val="Calibri"/>
      <family val="2"/>
    </font>
    <font>
      <b/>
      <i/>
      <sz val="11"/>
      <name val="Times New Roman"/>
      <family val="1"/>
    </font>
    <font>
      <i/>
      <sz val="11"/>
      <color theme="1"/>
      <name val="Times New Roman"/>
      <family val="1"/>
    </font>
    <font>
      <b/>
      <sz val="10"/>
      <color theme="1"/>
      <name val="Times New Roman"/>
      <family val="1"/>
    </font>
    <font>
      <b/>
      <sz val="9"/>
      <color rgb="FF000000"/>
      <name val="Tahoma"/>
      <family val="2"/>
    </font>
    <font>
      <sz val="9"/>
      <color rgb="FF000000"/>
      <name val="Tahoma"/>
      <family val="2"/>
    </font>
    <font>
      <sz val="11"/>
      <color rgb="FFFF0000"/>
      <name val="Calibri"/>
      <family val="2"/>
      <scheme val="minor"/>
    </font>
    <font>
      <sz val="11"/>
      <color rgb="FFEE0000"/>
      <name val="Times New Roman"/>
      <family val="1"/>
    </font>
    <font>
      <sz val="11"/>
      <color rgb="FF000000"/>
      <name val="Times New Roman"/>
      <family val="1"/>
    </font>
    <font>
      <b/>
      <sz val="8"/>
      <color rgb="FF000000"/>
      <name val="Tahoma"/>
      <family val="2"/>
    </font>
    <font>
      <b/>
      <sz val="11"/>
      <color rgb="FF000000"/>
      <name val="Times New Roman"/>
      <family val="1"/>
    </font>
    <font>
      <i/>
      <sz val="10"/>
      <name val="Times New Roman"/>
      <family val="1"/>
    </font>
    <font>
      <sz val="11"/>
      <name val="Calibri"/>
      <family val="2"/>
      <scheme val="minor"/>
    </font>
    <font>
      <b/>
      <sz val="10"/>
      <name val="Arial"/>
      <family val="2"/>
    </font>
    <font>
      <sz val="10"/>
      <color theme="1"/>
      <name val="Times New Roman"/>
      <family val="1"/>
    </font>
    <font>
      <sz val="11"/>
      <color rgb="FFFF0000"/>
      <name val="Times New Roman"/>
      <family val="1"/>
    </font>
    <font>
      <sz val="11"/>
      <color rgb="FF9C0006"/>
      <name val="Calibri"/>
      <family val="2"/>
      <scheme val="minor"/>
    </font>
    <font>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81B3A"/>
      <name val="Segoe UI"/>
      <family val="2"/>
    </font>
  </fonts>
  <fills count="3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indexed="9"/>
        <bgColor indexed="64"/>
      </patternFill>
    </fill>
  </fills>
  <borders count="5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999999"/>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right style="hair">
        <color indexed="64"/>
      </right>
      <top/>
      <bottom/>
      <diagonal/>
    </border>
    <border>
      <left style="thin">
        <color rgb="FFABABAB"/>
      </left>
      <right/>
      <top/>
      <bottom/>
      <diagonal/>
    </border>
    <border>
      <left style="medium">
        <color rgb="FF8AAFE1"/>
      </left>
      <right style="medium">
        <color rgb="FF8AAFE1"/>
      </right>
      <top style="medium">
        <color rgb="FF8AAFE1"/>
      </top>
      <bottom style="medium">
        <color rgb="FF8AAFE1"/>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bottom style="double">
        <color indexed="64"/>
      </bottom>
      <diagonal/>
    </border>
    <border>
      <left/>
      <right style="thin">
        <color indexed="64"/>
      </right>
      <top style="thin">
        <color indexed="64"/>
      </top>
      <bottom style="thin">
        <color indexed="64"/>
      </bottom>
      <diagonal/>
    </border>
    <border>
      <left style="thin">
        <color rgb="FFABABAB"/>
      </left>
      <right/>
      <top style="thin">
        <color rgb="FFABABAB"/>
      </top>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rgb="FFABABAB"/>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rgb="FF999999"/>
      </left>
      <right style="hair">
        <color indexed="64"/>
      </right>
      <top style="hair">
        <color indexed="64"/>
      </top>
      <bottom/>
      <diagonal/>
    </border>
    <border>
      <left style="thin">
        <color rgb="FF999999"/>
      </left>
      <right style="hair">
        <color indexed="64"/>
      </right>
      <top style="hair">
        <color indexed="64"/>
      </top>
      <bottom style="hair">
        <color indexed="64"/>
      </bottom>
      <diagonal/>
    </border>
  </borders>
  <cellStyleXfs count="260">
    <xf numFmtId="0" fontId="0"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0" fontId="4" fillId="0" borderId="0"/>
    <xf numFmtId="0" fontId="10" fillId="0" borderId="0"/>
    <xf numFmtId="186" fontId="12" fillId="0" borderId="0" applyFont="0" applyFill="0" applyBorder="0" applyAlignment="0" applyProtection="0"/>
    <xf numFmtId="0" fontId="13" fillId="0" borderId="0" applyFont="0" applyFill="0" applyBorder="0" applyAlignment="0" applyProtection="0"/>
    <xf numFmtId="181" fontId="14" fillId="0" borderId="0" applyFont="0" applyFill="0" applyBorder="0" applyAlignment="0" applyProtection="0"/>
    <xf numFmtId="40" fontId="13" fillId="0" borderId="0" applyFont="0" applyFill="0" applyBorder="0" applyAlignment="0" applyProtection="0"/>
    <xf numFmtId="38" fontId="13" fillId="0" borderId="0" applyFont="0" applyFill="0" applyBorder="0" applyAlignment="0" applyProtection="0"/>
    <xf numFmtId="164" fontId="15" fillId="0" borderId="0" applyFont="0" applyFill="0" applyBorder="0" applyAlignment="0" applyProtection="0"/>
    <xf numFmtId="9" fontId="16" fillId="0" borderId="0" applyFont="0" applyFill="0" applyBorder="0" applyAlignment="0" applyProtection="0"/>
    <xf numFmtId="0" fontId="17" fillId="0" borderId="0"/>
    <xf numFmtId="0" fontId="18" fillId="0" borderId="0" applyNumberFormat="0" applyFill="0" applyBorder="0" applyAlignment="0" applyProtection="0"/>
    <xf numFmtId="0" fontId="19" fillId="4" borderId="0"/>
    <xf numFmtId="0" fontId="20" fillId="4" borderId="0"/>
    <xf numFmtId="0" fontId="22" fillId="4" borderId="0"/>
    <xf numFmtId="0" fontId="23" fillId="0" borderId="0">
      <alignment wrapText="1"/>
    </xf>
    <xf numFmtId="0" fontId="24" fillId="0" borderId="0" applyFont="0" applyFill="0" applyBorder="0" applyAlignment="0" applyProtection="0"/>
    <xf numFmtId="185" fontId="14" fillId="0" borderId="0" applyFont="0" applyFill="0" applyBorder="0" applyAlignment="0" applyProtection="0"/>
    <xf numFmtId="0" fontId="24" fillId="0" borderId="0" applyFont="0" applyFill="0" applyBorder="0" applyAlignment="0" applyProtection="0"/>
    <xf numFmtId="184" fontId="14" fillId="0" borderId="0" applyFont="0" applyFill="0" applyBorder="0" applyAlignment="0" applyProtection="0"/>
    <xf numFmtId="0" fontId="24" fillId="0" borderId="0" applyFont="0" applyFill="0" applyBorder="0" applyAlignment="0" applyProtection="0"/>
    <xf numFmtId="182" fontId="14" fillId="0" borderId="0" applyFont="0" applyFill="0" applyBorder="0" applyAlignment="0" applyProtection="0"/>
    <xf numFmtId="0" fontId="24" fillId="0" borderId="0" applyFont="0" applyFill="0" applyBorder="0" applyAlignment="0" applyProtection="0"/>
    <xf numFmtId="183" fontId="14" fillId="0" borderId="0" applyFont="0" applyFill="0" applyBorder="0" applyAlignment="0" applyProtection="0"/>
    <xf numFmtId="0" fontId="24" fillId="0" borderId="0"/>
    <xf numFmtId="0" fontId="24" fillId="0" borderId="0"/>
    <xf numFmtId="37" fontId="25" fillId="0" borderId="0"/>
    <xf numFmtId="0" fontId="26" fillId="0" borderId="0"/>
    <xf numFmtId="170" fontId="10" fillId="0" borderId="0" applyFill="0" applyBorder="0" applyAlignment="0"/>
    <xf numFmtId="170" fontId="3" fillId="0" borderId="0" applyFill="0" applyBorder="0" applyAlignment="0"/>
    <xf numFmtId="170" fontId="3" fillId="0" borderId="0" applyFill="0" applyBorder="0" applyAlignment="0"/>
    <xf numFmtId="166" fontId="10"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0" fillId="0" borderId="0" applyFont="0" applyFill="0" applyBorder="0" applyAlignment="0" applyProtection="0"/>
    <xf numFmtId="3" fontId="4" fillId="0" borderId="0" applyFont="0" applyFill="0" applyBorder="0" applyAlignment="0" applyProtection="0"/>
    <xf numFmtId="171"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7" fillId="0" borderId="20" applyNumberFormat="0" applyAlignment="0" applyProtection="0">
      <alignment horizontal="left" vertical="center"/>
    </xf>
    <xf numFmtId="0" fontId="7" fillId="0" borderId="21">
      <alignment horizontal="left" vertical="center"/>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4" fillId="0" borderId="0"/>
    <xf numFmtId="176" fontId="10" fillId="0" borderId="22"/>
    <xf numFmtId="176" fontId="3" fillId="0" borderId="22"/>
    <xf numFmtId="176" fontId="3" fillId="0" borderId="22"/>
    <xf numFmtId="0" fontId="11" fillId="0" borderId="0" applyNumberFormat="0" applyFont="0" applyFill="0" applyAlignment="0"/>
    <xf numFmtId="180" fontId="28" fillId="0" borderId="0"/>
    <xf numFmtId="0" fontId="21"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4" fillId="0" borderId="0"/>
    <xf numFmtId="0" fontId="21" fillId="0" borderId="0"/>
    <xf numFmtId="0" fontId="21" fillId="0" borderId="0"/>
    <xf numFmtId="0" fontId="3" fillId="0" borderId="0"/>
    <xf numFmtId="0" fontId="3"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9" fillId="0" borderId="0"/>
    <xf numFmtId="0" fontId="4" fillId="0" borderId="0"/>
    <xf numFmtId="0" fontId="4" fillId="0" borderId="0"/>
    <xf numFmtId="0" fontId="4" fillId="0" borderId="0"/>
    <xf numFmtId="0" fontId="3" fillId="0" borderId="0"/>
    <xf numFmtId="0" fontId="3" fillId="0" borderId="0"/>
    <xf numFmtId="0" fontId="29" fillId="0" borderId="0"/>
    <xf numFmtId="0"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9" fontId="10" fillId="0" borderId="0" applyFont="0" applyFill="0" applyBorder="0" applyAlignment="0" applyProtection="0"/>
    <xf numFmtId="9" fontId="3" fillId="0" borderId="0" applyFont="0" applyFill="0" applyBorder="0" applyAlignment="0" applyProtection="0"/>
    <xf numFmtId="0" fontId="10" fillId="0" borderId="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0" fontId="30" fillId="0" borderId="0"/>
    <xf numFmtId="0" fontId="4" fillId="0" borderId="23" applyNumberFormat="0" applyFont="0" applyFill="0" applyAlignment="0" applyProtection="0"/>
    <xf numFmtId="0" fontId="4" fillId="0" borderId="23" applyNumberFormat="0" applyFont="0" applyFill="0" applyAlignment="0" applyProtection="0"/>
    <xf numFmtId="0" fontId="4" fillId="0" borderId="23" applyNumberFormat="0" applyFont="0" applyFill="0" applyAlignment="0" applyProtection="0"/>
    <xf numFmtId="0" fontId="4" fillId="0" borderId="23" applyNumberFormat="0" applyFont="0" applyFill="0" applyAlignment="0" applyProtection="0"/>
    <xf numFmtId="0" fontId="4" fillId="0" borderId="23" applyNumberFormat="0" applyFont="0" applyFill="0" applyAlignment="0" applyProtection="0"/>
    <xf numFmtId="0" fontId="4" fillId="0" borderId="23" applyNumberFormat="0" applyFont="0" applyFill="0" applyAlignment="0" applyProtection="0"/>
    <xf numFmtId="0" fontId="4" fillId="0" borderId="23" applyNumberFormat="0" applyFont="0" applyFill="0" applyAlignment="0" applyProtection="0"/>
    <xf numFmtId="0" fontId="4" fillId="0" borderId="23" applyNumberFormat="0" applyFont="0" applyFill="0" applyAlignment="0" applyProtection="0"/>
    <xf numFmtId="0" fontId="31" fillId="0" borderId="0" applyNumberForma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0" fillId="0" borderId="0">
      <alignment vertical="center"/>
    </xf>
    <xf numFmtId="40" fontId="32" fillId="0" borderId="0" applyFont="0" applyFill="0" applyBorder="0" applyAlignment="0" applyProtection="0"/>
    <xf numFmtId="38"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9" fontId="33" fillId="0" borderId="0" applyFont="0" applyFill="0" applyBorder="0" applyAlignment="0" applyProtection="0"/>
    <xf numFmtId="0" fontId="34" fillId="0" borderId="0"/>
    <xf numFmtId="172" fontId="4" fillId="0" borderId="0" applyFont="0" applyFill="0" applyBorder="0" applyAlignment="0" applyProtection="0"/>
    <xf numFmtId="173" fontId="4" fillId="0" borderId="0" applyFont="0" applyFill="0" applyBorder="0" applyAlignment="0" applyProtection="0"/>
    <xf numFmtId="174" fontId="36" fillId="0" borderId="0" applyFont="0" applyFill="0" applyBorder="0" applyAlignment="0" applyProtection="0"/>
    <xf numFmtId="175" fontId="36" fillId="0" borderId="0" applyFont="0" applyFill="0" applyBorder="0" applyAlignment="0" applyProtection="0"/>
    <xf numFmtId="0" fontId="37" fillId="0" borderId="0"/>
    <xf numFmtId="0" fontId="11" fillId="0" borderId="0"/>
    <xf numFmtId="164" fontId="35" fillId="0" borderId="0" applyFont="0" applyFill="0" applyBorder="0" applyAlignment="0" applyProtection="0"/>
    <xf numFmtId="165" fontId="35" fillId="0" borderId="0" applyFont="0" applyFill="0" applyBorder="0" applyAlignment="0" applyProtection="0"/>
    <xf numFmtId="177" fontId="35" fillId="0" borderId="0" applyFont="0" applyFill="0" applyBorder="0" applyAlignment="0" applyProtection="0"/>
    <xf numFmtId="179" fontId="38" fillId="0" borderId="0" applyFont="0" applyFill="0" applyBorder="0" applyAlignment="0" applyProtection="0"/>
    <xf numFmtId="178" fontId="35" fillId="0" borderId="0" applyFont="0" applyFill="0" applyBorder="0" applyAlignment="0" applyProtection="0"/>
    <xf numFmtId="0" fontId="10" fillId="0" borderId="0"/>
    <xf numFmtId="0" fontId="10" fillId="0" borderId="0"/>
    <xf numFmtId="0" fontId="40" fillId="0" borderId="0" applyNumberFormat="0" applyFill="0" applyBorder="0" applyAlignment="0" applyProtection="0"/>
    <xf numFmtId="0" fontId="41" fillId="0" borderId="25" applyNumberFormat="0" applyFill="0" applyAlignment="0" applyProtection="0"/>
    <xf numFmtId="0" fontId="42" fillId="0" borderId="26" applyNumberFormat="0" applyFill="0" applyAlignment="0" applyProtection="0"/>
    <xf numFmtId="0" fontId="43" fillId="0" borderId="27" applyNumberFormat="0" applyFill="0" applyAlignment="0" applyProtection="0"/>
    <xf numFmtId="0" fontId="43" fillId="0" borderId="0" applyNumberFormat="0" applyFill="0" applyBorder="0" applyAlignment="0" applyProtection="0"/>
    <xf numFmtId="0" fontId="44" fillId="5" borderId="0" applyNumberFormat="0" applyBorder="0" applyAlignment="0" applyProtection="0"/>
    <xf numFmtId="0" fontId="45" fillId="6" borderId="0" applyNumberFormat="0" applyBorder="0" applyAlignment="0" applyProtection="0"/>
    <xf numFmtId="0" fontId="46" fillId="7" borderId="0" applyNumberFormat="0" applyBorder="0" applyAlignment="0" applyProtection="0"/>
    <xf numFmtId="0" fontId="47" fillId="8" borderId="28" applyNumberFormat="0" applyAlignment="0" applyProtection="0"/>
    <xf numFmtId="0" fontId="48" fillId="9" borderId="29" applyNumberFormat="0" applyAlignment="0" applyProtection="0"/>
    <xf numFmtId="0" fontId="49" fillId="9" borderId="28" applyNumberFormat="0" applyAlignment="0" applyProtection="0"/>
    <xf numFmtId="0" fontId="50" fillId="0" borderId="30" applyNumberFormat="0" applyFill="0" applyAlignment="0" applyProtection="0"/>
    <xf numFmtId="0" fontId="51" fillId="10" borderId="31"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33" applyNumberFormat="0" applyFill="0" applyAlignment="0" applyProtection="0"/>
    <xf numFmtId="0" fontId="55"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5" fillId="19" borderId="0" applyNumberFormat="0" applyBorder="0" applyAlignment="0" applyProtection="0"/>
    <xf numFmtId="0" fontId="55"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5" fillId="35" borderId="0" applyNumberFormat="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11" borderId="32" applyNumberFormat="0" applyFont="0" applyAlignment="0" applyProtection="0"/>
    <xf numFmtId="0" fontId="21" fillId="0" borderId="0"/>
    <xf numFmtId="0" fontId="21" fillId="0" borderId="0"/>
    <xf numFmtId="0" fontId="21" fillId="0" borderId="0"/>
    <xf numFmtId="0" fontId="21" fillId="0" borderId="0"/>
    <xf numFmtId="0" fontId="21" fillId="0" borderId="0"/>
    <xf numFmtId="0" fontId="2" fillId="11" borderId="32" applyNumberFormat="0" applyFont="0" applyAlignment="0" applyProtection="0"/>
    <xf numFmtId="0" fontId="84" fillId="0" borderId="0"/>
    <xf numFmtId="0" fontId="84" fillId="0" borderId="0"/>
    <xf numFmtId="0" fontId="99" fillId="0" borderId="0" applyNumberFormat="0" applyFont="0" applyFill="0" applyBorder="0" applyAlignment="0" applyProtection="0"/>
    <xf numFmtId="0" fontId="85" fillId="0" borderId="0" applyNumberFormat="0" applyFill="0" applyBorder="0" applyAlignment="0" applyProtection="0"/>
    <xf numFmtId="0" fontId="86" fillId="0" borderId="25" applyNumberFormat="0" applyFill="0" applyAlignment="0" applyProtection="0"/>
    <xf numFmtId="0" fontId="87" fillId="0" borderId="26" applyNumberFormat="0" applyFill="0" applyAlignment="0" applyProtection="0"/>
    <xf numFmtId="0" fontId="88" fillId="0" borderId="27" applyNumberFormat="0" applyFill="0" applyAlignment="0" applyProtection="0"/>
    <xf numFmtId="0" fontId="88" fillId="0" borderId="0" applyNumberFormat="0" applyFill="0" applyBorder="0" applyAlignment="0" applyProtection="0"/>
    <xf numFmtId="0" fontId="89" fillId="5" borderId="0" applyNumberFormat="0" applyBorder="0" applyAlignment="0" applyProtection="0"/>
    <xf numFmtId="0" fontId="83" fillId="6" borderId="0" applyNumberFormat="0" applyBorder="0" applyAlignment="0" applyProtection="0"/>
    <xf numFmtId="0" fontId="90" fillId="7" borderId="0" applyNumberFormat="0" applyBorder="0" applyAlignment="0" applyProtection="0"/>
    <xf numFmtId="0" fontId="91" fillId="8" borderId="28" applyNumberFormat="0" applyAlignment="0" applyProtection="0"/>
    <xf numFmtId="0" fontId="92" fillId="9" borderId="29" applyNumberFormat="0" applyAlignment="0" applyProtection="0"/>
    <xf numFmtId="0" fontId="93" fillId="9" borderId="28" applyNumberFormat="0" applyAlignment="0" applyProtection="0"/>
    <xf numFmtId="0" fontId="94" fillId="0" borderId="30" applyNumberFormat="0" applyFill="0" applyAlignment="0" applyProtection="0"/>
    <xf numFmtId="0" fontId="95" fillId="10" borderId="31" applyNumberFormat="0" applyAlignment="0" applyProtection="0"/>
    <xf numFmtId="0" fontId="73" fillId="0" borderId="0" applyNumberFormat="0" applyFill="0" applyBorder="0" applyAlignment="0" applyProtection="0"/>
    <xf numFmtId="0" fontId="96" fillId="0" borderId="0" applyNumberFormat="0" applyFill="0" applyBorder="0" applyAlignment="0" applyProtection="0"/>
    <xf numFmtId="0" fontId="97" fillId="0" borderId="33" applyNumberFormat="0" applyFill="0" applyAlignment="0" applyProtection="0"/>
    <xf numFmtId="0" fontId="98"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98"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98"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98"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98"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98"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1" fillId="0" borderId="0"/>
    <xf numFmtId="0" fontId="21" fillId="0" borderId="0"/>
    <xf numFmtId="0" fontId="21" fillId="0" borderId="0"/>
  </cellStyleXfs>
  <cellXfs count="259">
    <xf numFmtId="0" fontId="0" fillId="0" borderId="0" xfId="0"/>
    <xf numFmtId="168" fontId="5" fillId="0" borderId="0" xfId="3" applyNumberFormat="1" applyFont="1"/>
    <xf numFmtId="0" fontId="0" fillId="0" borderId="19" xfId="0" applyBorder="1"/>
    <xf numFmtId="0" fontId="60" fillId="0" borderId="0" xfId="0" applyFont="1"/>
    <xf numFmtId="0" fontId="57" fillId="0" borderId="0" xfId="0" applyFont="1" applyAlignment="1">
      <alignment horizontal="left"/>
    </xf>
    <xf numFmtId="169" fontId="60" fillId="0" borderId="0" xfId="1" applyNumberFormat="1" applyFont="1"/>
    <xf numFmtId="165" fontId="60" fillId="0" borderId="0" xfId="1" applyFont="1"/>
    <xf numFmtId="169" fontId="61" fillId="0" borderId="0" xfId="1" applyNumberFormat="1" applyFont="1" applyAlignment="1">
      <alignment horizontal="right"/>
    </xf>
    <xf numFmtId="165" fontId="61" fillId="0" borderId="0" xfId="1" applyFont="1" applyAlignment="1">
      <alignment horizontal="right"/>
    </xf>
    <xf numFmtId="0" fontId="62" fillId="2" borderId="10" xfId="0" applyFont="1" applyFill="1" applyBorder="1" applyAlignment="1">
      <alignment horizontal="center" vertical="center" wrapText="1"/>
    </xf>
    <xf numFmtId="0" fontId="62" fillId="2" borderId="11" xfId="0" applyFont="1" applyFill="1" applyBorder="1" applyAlignment="1">
      <alignment horizontal="center" vertical="center" wrapText="1"/>
    </xf>
    <xf numFmtId="169" fontId="62" fillId="2" borderId="11" xfId="1" applyNumberFormat="1" applyFont="1" applyFill="1" applyBorder="1" applyAlignment="1">
      <alignment horizontal="center" vertical="center" wrapText="1"/>
    </xf>
    <xf numFmtId="165" fontId="62" fillId="2" borderId="11" xfId="1" applyFont="1" applyFill="1" applyBorder="1" applyAlignment="1">
      <alignment horizontal="center" vertical="center" wrapText="1"/>
    </xf>
    <xf numFmtId="0" fontId="62" fillId="2" borderId="0" xfId="0" applyFont="1" applyFill="1" applyAlignment="1">
      <alignment horizontal="center" vertical="center" wrapText="1"/>
    </xf>
    <xf numFmtId="0" fontId="60" fillId="0" borderId="13" xfId="0" applyFont="1" applyBorder="1" applyAlignment="1">
      <alignment vertical="center" wrapText="1"/>
    </xf>
    <xf numFmtId="0" fontId="60" fillId="0" borderId="14" xfId="0" applyFont="1" applyBorder="1" applyAlignment="1">
      <alignment vertical="center" wrapText="1"/>
    </xf>
    <xf numFmtId="169" fontId="60" fillId="0" borderId="14" xfId="1" applyNumberFormat="1" applyFont="1" applyBorder="1" applyAlignment="1">
      <alignment vertical="center"/>
    </xf>
    <xf numFmtId="165" fontId="60" fillId="0" borderId="14" xfId="1" applyFont="1" applyBorder="1" applyAlignment="1">
      <alignment vertical="center"/>
    </xf>
    <xf numFmtId="0" fontId="60" fillId="0" borderId="0" xfId="0" applyFont="1" applyAlignment="1">
      <alignment vertical="center"/>
    </xf>
    <xf numFmtId="169" fontId="62" fillId="2" borderId="17" xfId="1" applyNumberFormat="1" applyFont="1" applyFill="1" applyBorder="1" applyAlignment="1">
      <alignment vertical="center"/>
    </xf>
    <xf numFmtId="165" fontId="62" fillId="2" borderId="17" xfId="1" applyFont="1" applyFill="1" applyBorder="1" applyAlignment="1">
      <alignment vertical="center"/>
    </xf>
    <xf numFmtId="0" fontId="62" fillId="2" borderId="0" xfId="0" applyFont="1" applyFill="1" applyAlignment="1">
      <alignment vertical="center"/>
    </xf>
    <xf numFmtId="0" fontId="62" fillId="0" borderId="0" xfId="0" applyFont="1" applyAlignment="1">
      <alignment horizontal="center" vertical="center"/>
    </xf>
    <xf numFmtId="169" fontId="62" fillId="0" borderId="0" xfId="1" applyNumberFormat="1" applyFont="1" applyFill="1" applyBorder="1" applyAlignment="1">
      <alignment vertical="center"/>
    </xf>
    <xf numFmtId="165" fontId="62" fillId="0" borderId="0" xfId="1" applyFont="1" applyFill="1" applyBorder="1" applyAlignment="1">
      <alignment vertical="center"/>
    </xf>
    <xf numFmtId="0" fontId="62" fillId="0" borderId="0" xfId="0" applyFont="1" applyAlignment="1">
      <alignment vertical="center"/>
    </xf>
    <xf numFmtId="0" fontId="60" fillId="0" borderId="0" xfId="0" applyFont="1" applyAlignment="1">
      <alignment horizontal="center"/>
    </xf>
    <xf numFmtId="165" fontId="60" fillId="0" borderId="0" xfId="0" applyNumberFormat="1" applyFont="1" applyAlignment="1">
      <alignment vertical="center"/>
    </xf>
    <xf numFmtId="0" fontId="60" fillId="0" borderId="13" xfId="0" applyFont="1" applyBorder="1" applyAlignment="1">
      <alignment horizontal="center" vertical="center"/>
    </xf>
    <xf numFmtId="165" fontId="60" fillId="0" borderId="14" xfId="1" applyFont="1" applyBorder="1" applyAlignment="1">
      <alignment horizontal="left" vertical="center"/>
    </xf>
    <xf numFmtId="165" fontId="60" fillId="0" borderId="0" xfId="0" applyNumberFormat="1" applyFont="1"/>
    <xf numFmtId="169" fontId="62" fillId="3" borderId="17" xfId="1" applyNumberFormat="1" applyFont="1" applyFill="1" applyBorder="1" applyAlignment="1">
      <alignment vertical="center"/>
    </xf>
    <xf numFmtId="165" fontId="62" fillId="3" borderId="17" xfId="1" applyFont="1" applyFill="1" applyBorder="1" applyAlignment="1">
      <alignment vertical="center"/>
    </xf>
    <xf numFmtId="0" fontId="59" fillId="0" borderId="0" xfId="0" applyFont="1"/>
    <xf numFmtId="0" fontId="57" fillId="0" borderId="0" xfId="0" applyFont="1" applyAlignment="1">
      <alignment horizontal="center"/>
    </xf>
    <xf numFmtId="167" fontId="59" fillId="0" borderId="0" xfId="0" applyNumberFormat="1" applyFont="1"/>
    <xf numFmtId="167" fontId="58" fillId="0" borderId="0" xfId="0" applyNumberFormat="1" applyFont="1"/>
    <xf numFmtId="168" fontId="61" fillId="0" borderId="0" xfId="3" applyNumberFormat="1" applyFont="1" applyAlignment="1">
      <alignment horizontal="right"/>
    </xf>
    <xf numFmtId="168" fontId="59" fillId="0" borderId="0" xfId="3" applyNumberFormat="1" applyFont="1"/>
    <xf numFmtId="0" fontId="56" fillId="2" borderId="1" xfId="0" applyFont="1" applyFill="1" applyBorder="1" applyAlignment="1">
      <alignment horizontal="center" vertical="center" wrapText="1"/>
    </xf>
    <xf numFmtId="0" fontId="56" fillId="2" borderId="2" xfId="0" applyFont="1" applyFill="1" applyBorder="1" applyAlignment="1">
      <alignment horizontal="center" vertical="center" wrapText="1"/>
    </xf>
    <xf numFmtId="49" fontId="56" fillId="2" borderId="2" xfId="0" applyNumberFormat="1" applyFont="1" applyFill="1" applyBorder="1" applyAlignment="1">
      <alignment horizontal="center" vertical="center" wrapText="1"/>
    </xf>
    <xf numFmtId="168" fontId="56" fillId="2" borderId="3" xfId="3" applyNumberFormat="1" applyFont="1" applyFill="1" applyBorder="1" applyAlignment="1">
      <alignment horizontal="center" vertical="center" wrapText="1"/>
    </xf>
    <xf numFmtId="0" fontId="56" fillId="2" borderId="0" xfId="0" applyFont="1" applyFill="1" applyAlignment="1">
      <alignment horizontal="center" vertical="center" wrapText="1"/>
    </xf>
    <xf numFmtId="0" fontId="58" fillId="0" borderId="4" xfId="0" applyFont="1" applyBorder="1" applyAlignment="1">
      <alignment horizontal="left"/>
    </xf>
    <xf numFmtId="0" fontId="58" fillId="0" borderId="5" xfId="0" applyFont="1" applyBorder="1"/>
    <xf numFmtId="0" fontId="58" fillId="0" borderId="5" xfId="0" applyFont="1" applyBorder="1" applyAlignment="1">
      <alignment horizontal="center"/>
    </xf>
    <xf numFmtId="3" fontId="58" fillId="0" borderId="5" xfId="0" applyNumberFormat="1" applyFont="1" applyBorder="1"/>
    <xf numFmtId="0" fontId="58" fillId="0" borderId="0" xfId="0" applyFont="1"/>
    <xf numFmtId="0" fontId="58" fillId="0" borderId="24" xfId="0" applyFont="1" applyBorder="1" applyAlignment="1">
      <alignment horizontal="center"/>
    </xf>
    <xf numFmtId="0" fontId="58" fillId="0" borderId="8" xfId="0" applyFont="1" applyBorder="1" applyAlignment="1">
      <alignment horizontal="center"/>
    </xf>
    <xf numFmtId="0" fontId="58" fillId="0" borderId="0" xfId="0" applyFont="1" applyAlignment="1">
      <alignment horizontal="left"/>
    </xf>
    <xf numFmtId="0" fontId="58" fillId="0" borderId="0" xfId="0" applyFont="1" applyAlignment="1">
      <alignment horizontal="center"/>
    </xf>
    <xf numFmtId="3" fontId="58" fillId="0" borderId="0" xfId="0" applyNumberFormat="1" applyFont="1"/>
    <xf numFmtId="168" fontId="58" fillId="0" borderId="0" xfId="3" applyNumberFormat="1" applyFont="1" applyFill="1" applyBorder="1"/>
    <xf numFmtId="0" fontId="64" fillId="0" borderId="0" xfId="0" applyFont="1"/>
    <xf numFmtId="168" fontId="58" fillId="0" borderId="0" xfId="3" applyNumberFormat="1" applyFont="1"/>
    <xf numFmtId="10" fontId="58" fillId="0" borderId="0" xfId="2" applyNumberFormat="1" applyFont="1"/>
    <xf numFmtId="4" fontId="56" fillId="0" borderId="0" xfId="0" applyNumberFormat="1" applyFont="1"/>
    <xf numFmtId="167" fontId="56" fillId="0" borderId="0" xfId="0" applyNumberFormat="1" applyFont="1"/>
    <xf numFmtId="9" fontId="56" fillId="0" borderId="0" xfId="3" applyFont="1"/>
    <xf numFmtId="168" fontId="56" fillId="0" borderId="0" xfId="3" applyNumberFormat="1" applyFont="1"/>
    <xf numFmtId="168" fontId="56" fillId="0" borderId="0" xfId="3" applyNumberFormat="1" applyFont="1" applyAlignment="1"/>
    <xf numFmtId="167" fontId="57" fillId="0" borderId="0" xfId="0" applyNumberFormat="1" applyFont="1"/>
    <xf numFmtId="168" fontId="57" fillId="0" borderId="0" xfId="3" applyNumberFormat="1" applyFont="1" applyAlignment="1"/>
    <xf numFmtId="1" fontId="59" fillId="0" borderId="0" xfId="4" applyNumberFormat="1" applyFont="1" applyAlignment="1">
      <alignment horizontal="left"/>
    </xf>
    <xf numFmtId="167" fontId="56" fillId="0" borderId="0" xfId="0" applyNumberFormat="1" applyFont="1" applyAlignment="1">
      <alignment horizontal="center"/>
    </xf>
    <xf numFmtId="168" fontId="57" fillId="0" borderId="0" xfId="3" applyNumberFormat="1" applyFont="1"/>
    <xf numFmtId="9" fontId="57" fillId="0" borderId="0" xfId="3" applyFont="1"/>
    <xf numFmtId="165" fontId="57" fillId="0" borderId="0" xfId="4" applyFont="1"/>
    <xf numFmtId="9" fontId="59" fillId="0" borderId="0" xfId="2" applyFont="1"/>
    <xf numFmtId="4" fontId="58" fillId="0" borderId="0" xfId="0" applyNumberFormat="1" applyFont="1"/>
    <xf numFmtId="187" fontId="61" fillId="0" borderId="0" xfId="1" applyNumberFormat="1" applyFont="1" applyAlignment="1">
      <alignment horizontal="right"/>
    </xf>
    <xf numFmtId="187" fontId="57" fillId="0" borderId="0" xfId="1" applyNumberFormat="1" applyFont="1" applyFill="1" applyBorder="1" applyAlignment="1">
      <alignment vertical="center"/>
    </xf>
    <xf numFmtId="0" fontId="56" fillId="0" borderId="4" xfId="0" applyFont="1" applyBorder="1" applyAlignment="1">
      <alignment horizontal="left"/>
    </xf>
    <xf numFmtId="0" fontId="56" fillId="0" borderId="5" xfId="0" applyFont="1" applyBorder="1"/>
    <xf numFmtId="0" fontId="56" fillId="0" borderId="0" xfId="0" applyFont="1"/>
    <xf numFmtId="0" fontId="56" fillId="0" borderId="34" xfId="0" applyFont="1" applyBorder="1" applyAlignment="1">
      <alignment horizontal="left"/>
    </xf>
    <xf numFmtId="0" fontId="56" fillId="0" borderId="24" xfId="0" applyFont="1" applyBorder="1"/>
    <xf numFmtId="0" fontId="56" fillId="0" borderId="7" xfId="0" applyFont="1" applyBorder="1" applyAlignment="1">
      <alignment horizontal="left"/>
    </xf>
    <xf numFmtId="0" fontId="56" fillId="0" borderId="8" xfId="0" applyFont="1" applyBorder="1"/>
    <xf numFmtId="3" fontId="56" fillId="0" borderId="0" xfId="0" applyNumberFormat="1" applyFont="1"/>
    <xf numFmtId="166" fontId="58" fillId="0" borderId="0" xfId="0" applyNumberFormat="1" applyFont="1"/>
    <xf numFmtId="0" fontId="67" fillId="2" borderId="0" xfId="0" applyFont="1" applyFill="1" applyAlignment="1">
      <alignment horizontal="center" vertical="center" wrapText="1"/>
    </xf>
    <xf numFmtId="165" fontId="68" fillId="0" borderId="0" xfId="1" applyFont="1" applyAlignment="1">
      <alignment horizontal="right"/>
    </xf>
    <xf numFmtId="187" fontId="59" fillId="0" borderId="0" xfId="1" applyNumberFormat="1" applyFont="1"/>
    <xf numFmtId="187" fontId="59" fillId="0" borderId="0" xfId="0" applyNumberFormat="1" applyFont="1"/>
    <xf numFmtId="188" fontId="59" fillId="0" borderId="15" xfId="2" applyNumberFormat="1" applyFont="1" applyBorder="1" applyAlignment="1">
      <alignment vertical="center"/>
    </xf>
    <xf numFmtId="188" fontId="57" fillId="3" borderId="18" xfId="2" applyNumberFormat="1" applyFont="1" applyFill="1" applyBorder="1" applyAlignment="1">
      <alignment vertical="center"/>
    </xf>
    <xf numFmtId="188" fontId="58" fillId="0" borderId="6" xfId="3" applyNumberFormat="1" applyFont="1" applyFill="1" applyBorder="1"/>
    <xf numFmtId="188" fontId="58" fillId="0" borderId="9" xfId="3" applyNumberFormat="1" applyFont="1" applyFill="1" applyBorder="1"/>
    <xf numFmtId="165" fontId="57" fillId="2" borderId="12" xfId="1" applyFont="1" applyFill="1" applyBorder="1" applyAlignment="1">
      <alignment horizontal="center" vertical="center" wrapText="1"/>
    </xf>
    <xf numFmtId="187" fontId="60" fillId="0" borderId="0" xfId="0" applyNumberFormat="1" applyFont="1" applyAlignment="1">
      <alignment vertical="center"/>
    </xf>
    <xf numFmtId="165" fontId="69" fillId="0" borderId="0" xfId="1" applyFont="1" applyAlignment="1">
      <alignment horizontal="right"/>
    </xf>
    <xf numFmtId="165" fontId="66" fillId="2" borderId="11" xfId="1" applyFont="1" applyFill="1" applyBorder="1" applyAlignment="1">
      <alignment horizontal="center" vertical="center" wrapText="1"/>
    </xf>
    <xf numFmtId="165" fontId="70" fillId="2" borderId="17" xfId="1" applyFont="1" applyFill="1" applyBorder="1" applyAlignment="1">
      <alignment vertical="center"/>
    </xf>
    <xf numFmtId="165" fontId="66" fillId="0" borderId="0" xfId="1" applyFont="1" applyFill="1" applyBorder="1" applyAlignment="1">
      <alignment vertical="center"/>
    </xf>
    <xf numFmtId="189" fontId="62" fillId="0" borderId="0" xfId="1" applyNumberFormat="1" applyFont="1" applyFill="1" applyBorder="1" applyAlignment="1">
      <alignment horizontal="left" vertical="center" indent="1"/>
    </xf>
    <xf numFmtId="43" fontId="61" fillId="0" borderId="0" xfId="1" applyNumberFormat="1" applyFont="1" applyAlignment="1">
      <alignment horizontal="right"/>
    </xf>
    <xf numFmtId="43" fontId="66" fillId="0" borderId="0" xfId="1" applyNumberFormat="1" applyFont="1"/>
    <xf numFmtId="43" fontId="62" fillId="2" borderId="11" xfId="1" applyNumberFormat="1" applyFont="1" applyFill="1" applyBorder="1" applyAlignment="1">
      <alignment horizontal="center" vertical="center" wrapText="1"/>
    </xf>
    <xf numFmtId="43" fontId="62" fillId="2" borderId="17" xfId="1" applyNumberFormat="1" applyFont="1" applyFill="1" applyBorder="1" applyAlignment="1">
      <alignment vertical="center"/>
    </xf>
    <xf numFmtId="43" fontId="62" fillId="0" borderId="0" xfId="1" applyNumberFormat="1" applyFont="1" applyFill="1" applyBorder="1" applyAlignment="1">
      <alignment vertical="center"/>
    </xf>
    <xf numFmtId="43" fontId="60" fillId="0" borderId="0" xfId="1" applyNumberFormat="1" applyFont="1"/>
    <xf numFmtId="43" fontId="62" fillId="3" borderId="17" xfId="1" applyNumberFormat="1" applyFont="1" applyFill="1" applyBorder="1" applyAlignment="1">
      <alignment vertical="center"/>
    </xf>
    <xf numFmtId="0" fontId="60" fillId="36" borderId="0" xfId="0" applyFont="1" applyFill="1" applyAlignment="1">
      <alignment vertical="center"/>
    </xf>
    <xf numFmtId="165" fontId="59" fillId="0" borderId="14" xfId="1" applyFont="1" applyBorder="1" applyAlignment="1">
      <alignment vertical="center"/>
    </xf>
    <xf numFmtId="169" fontId="59" fillId="0" borderId="14" xfId="1" applyNumberFormat="1" applyFont="1" applyBorder="1" applyAlignment="1">
      <alignment vertical="center"/>
    </xf>
    <xf numFmtId="43" fontId="59" fillId="0" borderId="14" xfId="1" applyNumberFormat="1" applyFont="1" applyBorder="1" applyAlignment="1">
      <alignment vertical="center"/>
    </xf>
    <xf numFmtId="0" fontId="76" fillId="3" borderId="37" xfId="0" applyFont="1" applyFill="1" applyBorder="1" applyAlignment="1">
      <alignment horizontal="right" vertical="center" wrapText="1"/>
    </xf>
    <xf numFmtId="4" fontId="76" fillId="0" borderId="0" xfId="0" applyNumberFormat="1" applyFont="1"/>
    <xf numFmtId="0" fontId="56" fillId="36" borderId="0" xfId="0" applyFont="1" applyFill="1" applyAlignment="1">
      <alignment vertical="center"/>
    </xf>
    <xf numFmtId="3" fontId="77" fillId="0" borderId="0" xfId="0" applyNumberFormat="1" applyFont="1" applyAlignment="1">
      <alignment horizontal="left" vertical="center"/>
    </xf>
    <xf numFmtId="4" fontId="77" fillId="0" borderId="0" xfId="0" applyNumberFormat="1" applyFont="1" applyAlignment="1">
      <alignment horizontal="left" vertical="center"/>
    </xf>
    <xf numFmtId="3" fontId="58" fillId="0" borderId="0" xfId="0" applyNumberFormat="1" applyFont="1" applyAlignment="1">
      <alignment horizontal="center" vertical="center"/>
    </xf>
    <xf numFmtId="10" fontId="60" fillId="0" borderId="0" xfId="1" applyNumberFormat="1" applyFont="1"/>
    <xf numFmtId="168" fontId="60" fillId="0" borderId="0" xfId="1" applyNumberFormat="1" applyFont="1"/>
    <xf numFmtId="169" fontId="60" fillId="0" borderId="0" xfId="0" applyNumberFormat="1" applyFont="1"/>
    <xf numFmtId="168" fontId="60" fillId="0" borderId="0" xfId="0" applyNumberFormat="1" applyFont="1"/>
    <xf numFmtId="168" fontId="58" fillId="0" borderId="0" xfId="0" applyNumberFormat="1" applyFont="1"/>
    <xf numFmtId="3" fontId="62" fillId="37" borderId="1" xfId="0" applyNumberFormat="1" applyFont="1" applyFill="1" applyBorder="1" applyAlignment="1">
      <alignment horizontal="center" vertical="center" wrapText="1"/>
    </xf>
    <xf numFmtId="0" fontId="62" fillId="37" borderId="2" xfId="0" applyFont="1" applyFill="1" applyBorder="1" applyAlignment="1">
      <alignment horizontal="center" vertical="center" wrapText="1"/>
    </xf>
    <xf numFmtId="3" fontId="62" fillId="37" borderId="2" xfId="0" applyNumberFormat="1" applyFont="1" applyFill="1" applyBorder="1" applyAlignment="1">
      <alignment horizontal="center" vertical="center" wrapText="1"/>
    </xf>
    <xf numFmtId="168" fontId="58" fillId="3" borderId="0" xfId="0" applyNumberFormat="1" applyFont="1" applyFill="1"/>
    <xf numFmtId="0" fontId="58" fillId="3" borderId="0" xfId="0" applyFont="1" applyFill="1"/>
    <xf numFmtId="3" fontId="56" fillId="3" borderId="5" xfId="0" applyNumberFormat="1" applyFont="1" applyFill="1" applyBorder="1"/>
    <xf numFmtId="0" fontId="56" fillId="3" borderId="5" xfId="0" applyFont="1" applyFill="1" applyBorder="1"/>
    <xf numFmtId="169" fontId="60" fillId="0" borderId="14" xfId="1" applyNumberFormat="1" applyFont="1" applyFill="1" applyBorder="1" applyAlignment="1">
      <alignment vertical="center"/>
    </xf>
    <xf numFmtId="165" fontId="59" fillId="0" borderId="14" xfId="1" applyFont="1" applyFill="1" applyBorder="1" applyAlignment="1">
      <alignment vertical="center"/>
    </xf>
    <xf numFmtId="169" fontId="59" fillId="0" borderId="14" xfId="1" applyNumberFormat="1" applyFont="1" applyFill="1" applyBorder="1" applyAlignment="1">
      <alignment vertical="center"/>
    </xf>
    <xf numFmtId="165" fontId="60" fillId="0" borderId="14" xfId="1" applyFont="1" applyFill="1" applyBorder="1" applyAlignment="1">
      <alignment vertical="center"/>
    </xf>
    <xf numFmtId="188" fontId="74" fillId="0" borderId="15" xfId="2" applyNumberFormat="1" applyFont="1" applyFill="1" applyBorder="1" applyAlignment="1">
      <alignment vertical="center"/>
    </xf>
    <xf numFmtId="0" fontId="74" fillId="0" borderId="0" xfId="0" applyFont="1" applyAlignment="1">
      <alignment vertical="center"/>
    </xf>
    <xf numFmtId="165" fontId="59" fillId="0" borderId="14" xfId="1" applyFont="1" applyBorder="1" applyAlignment="1">
      <alignment horizontal="left" vertical="center"/>
    </xf>
    <xf numFmtId="0" fontId="59" fillId="0" borderId="0" xfId="0" applyFont="1" applyAlignment="1">
      <alignment vertical="center"/>
    </xf>
    <xf numFmtId="166" fontId="59" fillId="0" borderId="0" xfId="0" applyNumberFormat="1" applyFont="1" applyAlignment="1">
      <alignment vertical="center"/>
    </xf>
    <xf numFmtId="165" fontId="59" fillId="0" borderId="14" xfId="1" applyFont="1" applyFill="1" applyBorder="1" applyAlignment="1">
      <alignment horizontal="left" vertical="center"/>
    </xf>
    <xf numFmtId="43" fontId="60" fillId="0" borderId="14" xfId="1" applyNumberFormat="1" applyFont="1" applyFill="1" applyBorder="1" applyAlignment="1">
      <alignment vertical="center"/>
    </xf>
    <xf numFmtId="188" fontId="59" fillId="0" borderId="15" xfId="2" applyNumberFormat="1" applyFont="1" applyFill="1" applyBorder="1" applyAlignment="1">
      <alignment vertical="center"/>
    </xf>
    <xf numFmtId="0" fontId="0" fillId="0" borderId="14" xfId="0" applyBorder="1"/>
    <xf numFmtId="0" fontId="56" fillId="3" borderId="5" xfId="0" applyFont="1" applyFill="1" applyBorder="1" applyAlignment="1">
      <alignment horizontal="center" vertical="center"/>
    </xf>
    <xf numFmtId="3" fontId="56" fillId="3" borderId="5" xfId="0" applyNumberFormat="1" applyFont="1" applyFill="1" applyBorder="1" applyAlignment="1">
      <alignment horizontal="center" vertical="center"/>
    </xf>
    <xf numFmtId="0" fontId="79" fillId="0" borderId="14" xfId="0" applyFont="1" applyBorder="1"/>
    <xf numFmtId="0" fontId="59" fillId="0" borderId="14" xfId="0" applyFont="1" applyBorder="1"/>
    <xf numFmtId="165" fontId="59" fillId="0" borderId="19" xfId="1" applyFont="1" applyBorder="1" applyAlignment="1">
      <alignment horizontal="left" vertical="center"/>
    </xf>
    <xf numFmtId="0" fontId="79" fillId="0" borderId="19" xfId="0" applyFont="1" applyBorder="1"/>
    <xf numFmtId="3" fontId="58" fillId="0" borderId="4" xfId="0" applyNumberFormat="1" applyFont="1" applyBorder="1" applyAlignment="1">
      <alignment horizontal="center" vertical="center"/>
    </xf>
    <xf numFmtId="0" fontId="57" fillId="0" borderId="0" xfId="0" applyFont="1" applyAlignment="1">
      <alignment horizontal="center" vertical="center"/>
    </xf>
    <xf numFmtId="3" fontId="58" fillId="0" borderId="0" xfId="0" applyNumberFormat="1" applyFont="1" applyAlignment="1">
      <alignment horizontal="center"/>
    </xf>
    <xf numFmtId="43" fontId="60" fillId="0" borderId="0" xfId="0" applyNumberFormat="1" applyFont="1"/>
    <xf numFmtId="3" fontId="59" fillId="0" borderId="5" xfId="0" applyNumberFormat="1" applyFont="1" applyBorder="1"/>
    <xf numFmtId="4" fontId="59" fillId="0" borderId="5" xfId="1" applyNumberFormat="1" applyFont="1" applyFill="1" applyBorder="1" applyAlignment="1">
      <alignment horizontal="right"/>
    </xf>
    <xf numFmtId="4" fontId="59" fillId="0" borderId="5" xfId="1" applyNumberFormat="1" applyFont="1" applyFill="1" applyBorder="1" applyAlignment="1"/>
    <xf numFmtId="3" fontId="59" fillId="0" borderId="24" xfId="0" applyNumberFormat="1" applyFont="1" applyBorder="1"/>
    <xf numFmtId="189" fontId="59" fillId="0" borderId="0" xfId="1" applyNumberFormat="1" applyFont="1"/>
    <xf numFmtId="189" fontId="56" fillId="2" borderId="0" xfId="1" applyNumberFormat="1" applyFont="1" applyFill="1" applyAlignment="1">
      <alignment horizontal="center" vertical="center" wrapText="1"/>
    </xf>
    <xf numFmtId="189" fontId="58" fillId="0" borderId="0" xfId="1" applyNumberFormat="1" applyFont="1"/>
    <xf numFmtId="3" fontId="58" fillId="0" borderId="41" xfId="0" applyNumberFormat="1" applyFont="1" applyBorder="1" applyAlignment="1">
      <alignment horizontal="center" vertical="center"/>
    </xf>
    <xf numFmtId="10" fontId="56" fillId="3" borderId="0" xfId="0" applyNumberFormat="1" applyFont="1" applyFill="1" applyAlignment="1">
      <alignment horizontal="center" vertical="center"/>
    </xf>
    <xf numFmtId="0" fontId="56" fillId="3" borderId="0" xfId="0" applyFont="1" applyFill="1" applyAlignment="1">
      <alignment horizontal="center" vertical="center"/>
    </xf>
    <xf numFmtId="165" fontId="70" fillId="0" borderId="0" xfId="1" applyFont="1" applyFill="1" applyBorder="1" applyAlignment="1">
      <alignment vertical="center"/>
    </xf>
    <xf numFmtId="188" fontId="57" fillId="0" borderId="0" xfId="2" applyNumberFormat="1" applyFont="1" applyFill="1" applyBorder="1" applyAlignment="1">
      <alignment vertical="center"/>
    </xf>
    <xf numFmtId="0" fontId="60" fillId="0" borderId="14" xfId="0" applyFont="1" applyBorder="1" applyAlignment="1">
      <alignment vertical="center"/>
    </xf>
    <xf numFmtId="165" fontId="60" fillId="0" borderId="19" xfId="1" applyFont="1" applyFill="1" applyBorder="1" applyAlignment="1">
      <alignment vertical="center"/>
    </xf>
    <xf numFmtId="0" fontId="59" fillId="0" borderId="14" xfId="0" applyFont="1" applyBorder="1" applyAlignment="1">
      <alignment vertical="center" wrapText="1"/>
    </xf>
    <xf numFmtId="0" fontId="60" fillId="0" borderId="14" xfId="0" applyFont="1" applyBorder="1" applyAlignment="1">
      <alignment horizontal="left" vertical="center"/>
    </xf>
    <xf numFmtId="0" fontId="60" fillId="0" borderId="35" xfId="0" applyFont="1" applyBorder="1" applyAlignment="1">
      <alignment horizontal="left" vertical="center"/>
    </xf>
    <xf numFmtId="0" fontId="60" fillId="0" borderId="35" xfId="0" applyFont="1" applyBorder="1" applyAlignment="1">
      <alignment vertical="center" wrapText="1"/>
    </xf>
    <xf numFmtId="169" fontId="60" fillId="0" borderId="0" xfId="1" applyNumberFormat="1" applyFont="1" applyFill="1"/>
    <xf numFmtId="0" fontId="60" fillId="0" borderId="0" xfId="1" applyNumberFormat="1" applyFont="1"/>
    <xf numFmtId="190" fontId="60" fillId="0" borderId="0" xfId="1" applyNumberFormat="1" applyFont="1"/>
    <xf numFmtId="190" fontId="60" fillId="0" borderId="0" xfId="2" applyNumberFormat="1" applyFont="1"/>
    <xf numFmtId="9" fontId="58" fillId="0" borderId="0" xfId="0" applyNumberFormat="1" applyFont="1"/>
    <xf numFmtId="169" fontId="58" fillId="0" borderId="0" xfId="0" applyNumberFormat="1" applyFont="1"/>
    <xf numFmtId="0" fontId="0" fillId="0" borderId="42" xfId="0" applyBorder="1"/>
    <xf numFmtId="0" fontId="0" fillId="0" borderId="36" xfId="0" applyBorder="1"/>
    <xf numFmtId="3" fontId="58" fillId="0" borderId="5" xfId="0" applyNumberFormat="1" applyFont="1" applyBorder="1" applyAlignment="1">
      <alignment horizontal="center" vertical="center"/>
    </xf>
    <xf numFmtId="0" fontId="79" fillId="0" borderId="0" xfId="0" applyFont="1"/>
    <xf numFmtId="165" fontId="59" fillId="0" borderId="0" xfId="1" applyFont="1" applyBorder="1" applyAlignment="1">
      <alignment horizontal="left" vertical="center"/>
    </xf>
    <xf numFmtId="165" fontId="70" fillId="3" borderId="17" xfId="1" applyFont="1" applyFill="1" applyBorder="1" applyAlignment="1">
      <alignment vertical="center"/>
    </xf>
    <xf numFmtId="188" fontId="62" fillId="3" borderId="18" xfId="2" applyNumberFormat="1" applyFont="1" applyFill="1" applyBorder="1" applyAlignment="1">
      <alignment vertical="center"/>
    </xf>
    <xf numFmtId="191" fontId="60" fillId="0" borderId="14" xfId="1" applyNumberFormat="1" applyFont="1" applyBorder="1" applyAlignment="1">
      <alignment vertical="center"/>
    </xf>
    <xf numFmtId="191" fontId="59" fillId="0" borderId="14" xfId="1" applyNumberFormat="1" applyFont="1" applyBorder="1" applyAlignment="1">
      <alignment vertical="center"/>
    </xf>
    <xf numFmtId="0" fontId="60" fillId="0" borderId="43" xfId="0" applyFont="1" applyBorder="1" applyAlignment="1">
      <alignment horizontal="center" vertical="center"/>
    </xf>
    <xf numFmtId="165" fontId="60" fillId="0" borderId="45" xfId="1" applyFont="1" applyFill="1" applyBorder="1" applyAlignment="1">
      <alignment vertical="center"/>
    </xf>
    <xf numFmtId="165" fontId="60" fillId="0" borderId="43" xfId="1" applyFont="1" applyFill="1" applyBorder="1" applyAlignment="1">
      <alignment vertical="center"/>
    </xf>
    <xf numFmtId="165" fontId="60" fillId="0" borderId="16" xfId="1" applyFont="1" applyFill="1" applyBorder="1" applyAlignment="1">
      <alignment vertical="center"/>
    </xf>
    <xf numFmtId="0" fontId="81" fillId="0" borderId="0" xfId="0" applyFont="1" applyAlignment="1">
      <alignment vertical="center"/>
    </xf>
    <xf numFmtId="3" fontId="58" fillId="3" borderId="4" xfId="0" applyNumberFormat="1" applyFont="1" applyFill="1" applyBorder="1" applyAlignment="1">
      <alignment horizontal="center" vertical="center"/>
    </xf>
    <xf numFmtId="9" fontId="58" fillId="3" borderId="0" xfId="0" applyNumberFormat="1" applyFont="1" applyFill="1"/>
    <xf numFmtId="0" fontId="59" fillId="0" borderId="47" xfId="0" applyFont="1" applyBorder="1"/>
    <xf numFmtId="188" fontId="59" fillId="0" borderId="48" xfId="2" applyNumberFormat="1" applyFont="1" applyBorder="1" applyAlignment="1">
      <alignment vertical="center"/>
    </xf>
    <xf numFmtId="165" fontId="59" fillId="0" borderId="50" xfId="1" applyFont="1" applyBorder="1" applyAlignment="1">
      <alignment horizontal="left" vertical="center"/>
    </xf>
    <xf numFmtId="165" fontId="59" fillId="0" borderId="51" xfId="1" applyFont="1" applyBorder="1" applyAlignment="1">
      <alignment horizontal="left" vertical="center"/>
    </xf>
    <xf numFmtId="165" fontId="59" fillId="0" borderId="53" xfId="1" applyFont="1" applyBorder="1" applyAlignment="1">
      <alignment horizontal="left" vertical="center"/>
    </xf>
    <xf numFmtId="165" fontId="82" fillId="0" borderId="14" xfId="1" applyFont="1" applyBorder="1" applyAlignment="1">
      <alignment vertical="center"/>
    </xf>
    <xf numFmtId="188" fontId="82" fillId="0" borderId="15" xfId="2" applyNumberFormat="1" applyFont="1" applyBorder="1" applyAlignment="1">
      <alignment vertical="center"/>
    </xf>
    <xf numFmtId="0" fontId="82" fillId="0" borderId="0" xfId="0" applyFont="1" applyAlignment="1">
      <alignment vertical="center"/>
    </xf>
    <xf numFmtId="165" fontId="82" fillId="0" borderId="14" xfId="1" applyFont="1" applyBorder="1" applyAlignment="1">
      <alignment horizontal="left" vertical="center"/>
    </xf>
    <xf numFmtId="0" fontId="59" fillId="0" borderId="49" xfId="0" applyFont="1" applyBorder="1"/>
    <xf numFmtId="165" fontId="59" fillId="0" borderId="52" xfId="1" applyFont="1" applyBorder="1" applyAlignment="1">
      <alignment horizontal="left" vertical="center"/>
    </xf>
    <xf numFmtId="165" fontId="59" fillId="0" borderId="47" xfId="1" applyFont="1" applyBorder="1" applyAlignment="1">
      <alignment horizontal="left" vertical="center"/>
    </xf>
    <xf numFmtId="0" fontId="59" fillId="0" borderId="51" xfId="0" applyFont="1" applyBorder="1"/>
    <xf numFmtId="4" fontId="58" fillId="0" borderId="5" xfId="1" applyNumberFormat="1" applyFont="1" applyFill="1" applyBorder="1" applyAlignment="1">
      <alignment horizontal="right"/>
    </xf>
    <xf numFmtId="3" fontId="58" fillId="0" borderId="24" xfId="0" applyNumberFormat="1" applyFont="1" applyBorder="1"/>
    <xf numFmtId="3" fontId="58" fillId="0" borderId="8" xfId="0" applyNumberFormat="1" applyFont="1" applyBorder="1"/>
    <xf numFmtId="189" fontId="59" fillId="0" borderId="5" xfId="1" applyNumberFormat="1" applyFont="1" applyFill="1" applyBorder="1" applyAlignment="1">
      <alignment horizontal="right"/>
    </xf>
    <xf numFmtId="188" fontId="59" fillId="0" borderId="0" xfId="2" applyNumberFormat="1" applyFont="1" applyBorder="1" applyAlignment="1">
      <alignment vertical="center"/>
    </xf>
    <xf numFmtId="0" fontId="0" fillId="3" borderId="14" xfId="0" applyFill="1" applyBorder="1"/>
    <xf numFmtId="165" fontId="59" fillId="0" borderId="36" xfId="1" applyFont="1" applyBorder="1" applyAlignment="1">
      <alignment horizontal="left" vertical="center"/>
    </xf>
    <xf numFmtId="165" fontId="59" fillId="0" borderId="49" xfId="1" applyFont="1" applyBorder="1" applyAlignment="1">
      <alignment horizontal="left" vertical="center"/>
    </xf>
    <xf numFmtId="0" fontId="59" fillId="0" borderId="52" xfId="0" applyFont="1" applyBorder="1"/>
    <xf numFmtId="0" fontId="59" fillId="0" borderId="36" xfId="0" applyFont="1" applyBorder="1"/>
    <xf numFmtId="187" fontId="59" fillId="0" borderId="0" xfId="1" applyNumberFormat="1" applyFont="1" applyBorder="1"/>
    <xf numFmtId="165" fontId="78" fillId="0" borderId="0" xfId="1" applyFont="1" applyAlignment="1">
      <alignment horizontal="right"/>
    </xf>
    <xf numFmtId="165" fontId="58" fillId="0" borderId="0" xfId="1" applyFont="1"/>
    <xf numFmtId="165" fontId="57" fillId="0" borderId="0" xfId="1" applyFont="1" applyAlignment="1">
      <alignment horizontal="center"/>
    </xf>
    <xf numFmtId="165" fontId="62" fillId="37" borderId="3" xfId="1" applyFont="1" applyFill="1" applyBorder="1" applyAlignment="1">
      <alignment horizontal="center" vertical="center" wrapText="1"/>
    </xf>
    <xf numFmtId="0" fontId="21" fillId="0" borderId="5" xfId="257" applyBorder="1" applyAlignment="1">
      <alignment wrapText="1"/>
    </xf>
    <xf numFmtId="3" fontId="21" fillId="0" borderId="5" xfId="257" applyNumberFormat="1" applyBorder="1"/>
    <xf numFmtId="165" fontId="21" fillId="0" borderId="6" xfId="1" applyFont="1" applyBorder="1"/>
    <xf numFmtId="165" fontId="56" fillId="3" borderId="5" xfId="1" applyFont="1" applyFill="1" applyBorder="1" applyAlignment="1">
      <alignment horizontal="center" vertical="center"/>
    </xf>
    <xf numFmtId="0" fontId="21" fillId="0" borderId="5" xfId="258" applyBorder="1" applyAlignment="1">
      <alignment wrapText="1"/>
    </xf>
    <xf numFmtId="3" fontId="21" fillId="0" borderId="5" xfId="258" applyNumberFormat="1" applyBorder="1"/>
    <xf numFmtId="3" fontId="21" fillId="0" borderId="38" xfId="258" applyNumberFormat="1" applyBorder="1"/>
    <xf numFmtId="165" fontId="21" fillId="0" borderId="39" xfId="1" applyFont="1" applyBorder="1"/>
    <xf numFmtId="165" fontId="21" fillId="0" borderId="5" xfId="1" applyFont="1" applyBorder="1"/>
    <xf numFmtId="0" fontId="4" fillId="37" borderId="5" xfId="258" applyFont="1" applyFill="1" applyBorder="1" applyAlignment="1">
      <alignment horizontal="left" vertical="center" wrapText="1"/>
    </xf>
    <xf numFmtId="3" fontId="80" fillId="37" borderId="5" xfId="258" applyNumberFormat="1" applyFont="1" applyFill="1" applyBorder="1" applyAlignment="1">
      <alignment horizontal="right" vertical="center" wrapText="1"/>
    </xf>
    <xf numFmtId="165" fontId="80" fillId="37" borderId="5" xfId="1" applyFont="1" applyFill="1" applyBorder="1" applyAlignment="1">
      <alignment horizontal="right" vertical="center" wrapText="1"/>
    </xf>
    <xf numFmtId="0" fontId="21" fillId="0" borderId="5" xfId="258" applyBorder="1"/>
    <xf numFmtId="165" fontId="56" fillId="3" borderId="5" xfId="1" applyFont="1" applyFill="1" applyBorder="1"/>
    <xf numFmtId="165" fontId="58" fillId="0" borderId="0" xfId="1" applyFont="1" applyAlignment="1">
      <alignment horizontal="center"/>
    </xf>
    <xf numFmtId="0" fontId="21" fillId="0" borderId="5" xfId="259" applyBorder="1" applyAlignment="1">
      <alignment wrapText="1"/>
    </xf>
    <xf numFmtId="3" fontId="21" fillId="0" borderId="5" xfId="259" applyNumberFormat="1" applyBorder="1"/>
    <xf numFmtId="189" fontId="58" fillId="0" borderId="0" xfId="0" applyNumberFormat="1" applyFont="1"/>
    <xf numFmtId="0" fontId="0" fillId="3" borderId="47" xfId="0" applyFill="1" applyBorder="1"/>
    <xf numFmtId="165" fontId="62" fillId="2" borderId="0" xfId="1" applyFont="1" applyFill="1" applyAlignment="1">
      <alignment horizontal="center" vertical="center" wrapText="1"/>
    </xf>
    <xf numFmtId="165" fontId="60" fillId="0" borderId="0" xfId="1" applyFont="1" applyAlignment="1">
      <alignment vertical="center"/>
    </xf>
    <xf numFmtId="165" fontId="62" fillId="2" borderId="0" xfId="1" applyFont="1" applyFill="1" applyAlignment="1">
      <alignment vertical="center"/>
    </xf>
    <xf numFmtId="165" fontId="62" fillId="0" borderId="0" xfId="1" applyFont="1" applyAlignment="1">
      <alignment vertical="center"/>
    </xf>
    <xf numFmtId="165" fontId="59" fillId="0" borderId="0" xfId="1" applyFont="1" applyAlignment="1">
      <alignment vertical="center"/>
    </xf>
    <xf numFmtId="165" fontId="82" fillId="0" borderId="0" xfId="1" applyFont="1" applyAlignment="1">
      <alignment vertical="center"/>
    </xf>
    <xf numFmtId="0" fontId="75" fillId="0" borderId="46" xfId="0" applyFont="1" applyBorder="1" applyAlignment="1">
      <alignment vertical="center"/>
    </xf>
    <xf numFmtId="0" fontId="100" fillId="0" borderId="0" xfId="0" applyFont="1"/>
    <xf numFmtId="0" fontId="63" fillId="0" borderId="0" xfId="0" applyFont="1" applyAlignment="1">
      <alignment horizontal="center" vertical="center" wrapText="1" shrinkToFit="1"/>
    </xf>
    <xf numFmtId="0" fontId="58" fillId="36" borderId="0" xfId="0" applyFont="1" applyFill="1" applyAlignment="1">
      <alignment horizontal="left" vertical="center" wrapText="1"/>
    </xf>
    <xf numFmtId="0" fontId="65" fillId="0" borderId="0" xfId="0" applyFont="1" applyAlignment="1">
      <alignment horizontal="center"/>
    </xf>
    <xf numFmtId="0" fontId="57" fillId="0" borderId="0" xfId="0" applyFont="1" applyAlignment="1">
      <alignment horizontal="center"/>
    </xf>
    <xf numFmtId="0" fontId="63" fillId="0" borderId="0" xfId="0" applyFont="1" applyAlignment="1">
      <alignment horizontal="center"/>
    </xf>
    <xf numFmtId="0" fontId="62" fillId="2" borderId="16" xfId="0" applyFont="1" applyFill="1" applyBorder="1" applyAlignment="1">
      <alignment horizontal="center" vertical="center"/>
    </xf>
    <xf numFmtId="0" fontId="62" fillId="2" borderId="17" xfId="0" applyFont="1" applyFill="1" applyBorder="1" applyAlignment="1">
      <alignment horizontal="center" vertical="center"/>
    </xf>
    <xf numFmtId="0" fontId="8" fillId="0" borderId="0" xfId="0" applyFont="1" applyAlignment="1">
      <alignment horizontal="center"/>
    </xf>
    <xf numFmtId="0" fontId="61" fillId="0" borderId="0" xfId="0" applyFont="1" applyAlignment="1">
      <alignment horizontal="center"/>
    </xf>
    <xf numFmtId="0" fontId="62" fillId="3" borderId="16" xfId="0" applyFont="1" applyFill="1" applyBorder="1" applyAlignment="1">
      <alignment horizontal="center" vertical="center"/>
    </xf>
    <xf numFmtId="0" fontId="62" fillId="3" borderId="44" xfId="0" applyFont="1" applyFill="1" applyBorder="1" applyAlignment="1">
      <alignment horizontal="center" vertical="center"/>
    </xf>
    <xf numFmtId="3" fontId="56" fillId="0" borderId="0" xfId="0" applyNumberFormat="1" applyFont="1" applyAlignment="1">
      <alignment horizontal="center"/>
    </xf>
    <xf numFmtId="3" fontId="56" fillId="0" borderId="40" xfId="0" applyNumberFormat="1" applyFont="1" applyBorder="1" applyAlignment="1">
      <alignment horizontal="center"/>
    </xf>
    <xf numFmtId="3" fontId="56" fillId="0" borderId="0" xfId="0" applyNumberFormat="1" applyFont="1" applyAlignment="1">
      <alignment horizontal="center" vertical="center"/>
    </xf>
  </cellXfs>
  <cellStyles count="260">
    <cellStyle name="??" xfId="8" xr:uid="{00000000-0005-0000-0000-000000000000}"/>
    <cellStyle name="?? [0.00]_PRODUCT DETAIL Q1" xfId="9" xr:uid="{00000000-0005-0000-0000-000001000000}"/>
    <cellStyle name="?? [0]" xfId="10" xr:uid="{00000000-0005-0000-0000-000002000000}"/>
    <cellStyle name="???? [0.00]_PRODUCT DETAIL Q1" xfId="11" xr:uid="{00000000-0005-0000-0000-000003000000}"/>
    <cellStyle name="????_PRODUCT DETAIL Q1" xfId="12" xr:uid="{00000000-0005-0000-0000-000004000000}"/>
    <cellStyle name="???[0]_Book1" xfId="13" xr:uid="{00000000-0005-0000-0000-000005000000}"/>
    <cellStyle name="???_95" xfId="14" xr:uid="{00000000-0005-0000-0000-000006000000}"/>
    <cellStyle name="??_(????)??????" xfId="15" xr:uid="{00000000-0005-0000-0000-000007000000}"/>
    <cellStyle name="_Book1" xfId="16" xr:uid="{00000000-0005-0000-0000-000008000000}"/>
    <cellStyle name="1" xfId="17" xr:uid="{00000000-0005-0000-0000-000009000000}"/>
    <cellStyle name="2" xfId="18" xr:uid="{00000000-0005-0000-0000-00000A000000}"/>
    <cellStyle name="20% - Accent1" xfId="180" builtinId="30" customBuiltin="1"/>
    <cellStyle name="20% - Accent1 2" xfId="234" xr:uid="{84EDD3F1-F604-498A-B6AD-F5F0E6734BA2}"/>
    <cellStyle name="20% - Accent2" xfId="184" builtinId="34" customBuiltin="1"/>
    <cellStyle name="20% - Accent2 2" xfId="238" xr:uid="{EA0537CD-9EA4-469C-90F5-E7B5AB6B0D03}"/>
    <cellStyle name="20% - Accent3" xfId="188" builtinId="38" customBuiltin="1"/>
    <cellStyle name="20% - Accent3 2" xfId="242" xr:uid="{8FFDA1C3-E69C-4DE2-A9E9-3B40F47F4EB7}"/>
    <cellStyle name="20% - Accent4" xfId="192" builtinId="42" customBuiltin="1"/>
    <cellStyle name="20% - Accent4 2" xfId="246" xr:uid="{E9F00D16-23FE-4E97-8234-75A0255508B6}"/>
    <cellStyle name="20% - Accent5" xfId="196" builtinId="46" customBuiltin="1"/>
    <cellStyle name="20% - Accent5 2" xfId="250" xr:uid="{8B6BBA12-702E-44AE-A98A-3A00F7B095C8}"/>
    <cellStyle name="20% - Accent6" xfId="200" builtinId="50" customBuiltin="1"/>
    <cellStyle name="20% - Accent6 2" xfId="254" xr:uid="{345BB8C6-39F4-41DE-BEF8-809537DBAED7}"/>
    <cellStyle name="3" xfId="19" xr:uid="{00000000-0005-0000-0000-000011000000}"/>
    <cellStyle name="4" xfId="20" xr:uid="{00000000-0005-0000-0000-000012000000}"/>
    <cellStyle name="40% - Accent1" xfId="181" builtinId="31" customBuiltin="1"/>
    <cellStyle name="40% - Accent1 2" xfId="235" xr:uid="{BC16D7F3-DAE6-458F-933D-B8DBC2618565}"/>
    <cellStyle name="40% - Accent2" xfId="185" builtinId="35" customBuiltin="1"/>
    <cellStyle name="40% - Accent2 2" xfId="239" xr:uid="{0C61CB24-5151-4A7F-A16F-FCB3A05CF699}"/>
    <cellStyle name="40% - Accent3" xfId="189" builtinId="39" customBuiltin="1"/>
    <cellStyle name="40% - Accent3 2" xfId="243" xr:uid="{952D420E-CF0E-48C6-B934-D558A1888CE3}"/>
    <cellStyle name="40% - Accent4" xfId="193" builtinId="43" customBuiltin="1"/>
    <cellStyle name="40% - Accent4 2" xfId="247" xr:uid="{730BCD4A-5135-4554-AAE4-F28B4476E0D1}"/>
    <cellStyle name="40% - Accent5" xfId="197" builtinId="47" customBuiltin="1"/>
    <cellStyle name="40% - Accent5 2" xfId="251" xr:uid="{BBE59FE9-7722-40D6-A84D-F279A5CD9984}"/>
    <cellStyle name="40% - Accent6" xfId="201" builtinId="51" customBuiltin="1"/>
    <cellStyle name="40% - Accent6 2" xfId="255" xr:uid="{D32B8846-AB30-4A20-9E92-4D7541FCE0AB}"/>
    <cellStyle name="60% - Accent1" xfId="182" builtinId="32" customBuiltin="1"/>
    <cellStyle name="60% - Accent1 2" xfId="236" xr:uid="{A249CE15-6E04-4D6E-AAFF-2E326D69D8CA}"/>
    <cellStyle name="60% - Accent2" xfId="186" builtinId="36" customBuiltin="1"/>
    <cellStyle name="60% - Accent2 2" xfId="240" xr:uid="{B5C10681-D8D5-4FBD-AA18-FA5DB97A3BFC}"/>
    <cellStyle name="60% - Accent3" xfId="190" builtinId="40" customBuiltin="1"/>
    <cellStyle name="60% - Accent3 2" xfId="244" xr:uid="{9DE0373F-8A44-4096-A34C-B171BDCBBF61}"/>
    <cellStyle name="60% - Accent4" xfId="194" builtinId="44" customBuiltin="1"/>
    <cellStyle name="60% - Accent4 2" xfId="248" xr:uid="{8083EE40-0D43-42D6-BE8A-F3DDF89C08B1}"/>
    <cellStyle name="60% - Accent5" xfId="198" builtinId="48" customBuiltin="1"/>
    <cellStyle name="60% - Accent5 2" xfId="252" xr:uid="{D41F125D-3759-456B-8C2F-71E039C97037}"/>
    <cellStyle name="60% - Accent6" xfId="202" builtinId="52" customBuiltin="1"/>
    <cellStyle name="60% - Accent6 2" xfId="256" xr:uid="{C049C7AF-56E4-4AEF-8C5B-1153CA88BC49}"/>
    <cellStyle name="Accent1" xfId="179" builtinId="29" customBuiltin="1"/>
    <cellStyle name="Accent1 2" xfId="233" xr:uid="{737A6965-CD93-486B-9ADD-F88859AC28EB}"/>
    <cellStyle name="Accent2" xfId="183" builtinId="33" customBuiltin="1"/>
    <cellStyle name="Accent2 2" xfId="237" xr:uid="{383EF494-2080-44C7-81BF-71ABBD8D9F89}"/>
    <cellStyle name="Accent3" xfId="187" builtinId="37" customBuiltin="1"/>
    <cellStyle name="Accent3 2" xfId="241" xr:uid="{42B4466E-0349-4FC0-89E0-20F6ED26F4FD}"/>
    <cellStyle name="Accent4" xfId="191" builtinId="41" customBuiltin="1"/>
    <cellStyle name="Accent4 2" xfId="245" xr:uid="{5ECDB831-32AA-47CA-AF03-EDC40DA9C83A}"/>
    <cellStyle name="Accent5" xfId="195" builtinId="45" customBuiltin="1"/>
    <cellStyle name="Accent5 2" xfId="249" xr:uid="{301891F3-EBD2-4B49-B67F-B85612162DB6}"/>
    <cellStyle name="Accent6" xfId="199" builtinId="49" customBuiltin="1"/>
    <cellStyle name="Accent6 2" xfId="253" xr:uid="{0218414D-0F6C-4F77-A05D-02BDF5BABD31}"/>
    <cellStyle name="AeE­ [0]_INQUIRY ¿μ¾÷AßAø " xfId="21" xr:uid="{00000000-0005-0000-0000-000025000000}"/>
    <cellStyle name="ÅëÈ­ [0]_S" xfId="22" xr:uid="{00000000-0005-0000-0000-000026000000}"/>
    <cellStyle name="AeE­_INQUIRY ¿μ¾÷AßAø " xfId="23" xr:uid="{00000000-0005-0000-0000-000027000000}"/>
    <cellStyle name="ÅëÈ­_S" xfId="24" xr:uid="{00000000-0005-0000-0000-000028000000}"/>
    <cellStyle name="AÞ¸¶ [0]_INQUIRY ¿?¾÷AßAø " xfId="25" xr:uid="{00000000-0005-0000-0000-000029000000}"/>
    <cellStyle name="ÄÞ¸¶ [0]_S" xfId="26" xr:uid="{00000000-0005-0000-0000-00002A000000}"/>
    <cellStyle name="AÞ¸¶_INQUIRY ¿?¾÷AßAø " xfId="27" xr:uid="{00000000-0005-0000-0000-00002B000000}"/>
    <cellStyle name="ÄÞ¸¶_S" xfId="28" xr:uid="{00000000-0005-0000-0000-00002C000000}"/>
    <cellStyle name="Bad" xfId="169" builtinId="27" customBuiltin="1"/>
    <cellStyle name="Bad 2" xfId="223" xr:uid="{A0E82DEA-19EC-4698-9C54-3A9895302E92}"/>
    <cellStyle name="C?AØ_¿?¾÷CoE² " xfId="29" xr:uid="{00000000-0005-0000-0000-00002E000000}"/>
    <cellStyle name="C￥AØ_¿μ¾÷CoE² " xfId="30" xr:uid="{00000000-0005-0000-0000-00002F000000}"/>
    <cellStyle name="Ç¥ÁØ_S" xfId="31" xr:uid="{00000000-0005-0000-0000-000030000000}"/>
    <cellStyle name="C￥AØ_Sheet1_¿μ¾÷CoE² " xfId="32" xr:uid="{00000000-0005-0000-0000-000031000000}"/>
    <cellStyle name="Calc Currency (0)" xfId="33" xr:uid="{00000000-0005-0000-0000-000032000000}"/>
    <cellStyle name="Calc Currency (0) 2" xfId="34" xr:uid="{00000000-0005-0000-0000-000033000000}"/>
    <cellStyle name="Calc Currency (0) 3" xfId="35" xr:uid="{00000000-0005-0000-0000-000034000000}"/>
    <cellStyle name="Calculation" xfId="173" builtinId="22" customBuiltin="1"/>
    <cellStyle name="Calculation 2" xfId="227" xr:uid="{3A9ACC2B-1D54-4636-B9A7-F570AF46020B}"/>
    <cellStyle name="Check Cell" xfId="175" builtinId="23" customBuiltin="1"/>
    <cellStyle name="Check Cell 2" xfId="229" xr:uid="{896C91F8-7FDB-4F2F-9541-90FBAC453AA4}"/>
    <cellStyle name="Comma" xfId="1" builtinId="3"/>
    <cellStyle name="Comma 2" xfId="37" xr:uid="{00000000-0005-0000-0000-000039000000}"/>
    <cellStyle name="Comma 2 2" xfId="38" xr:uid="{00000000-0005-0000-0000-00003A000000}"/>
    <cellStyle name="Comma 2 2 2" xfId="39" xr:uid="{00000000-0005-0000-0000-00003B000000}"/>
    <cellStyle name="Comma 2 2 3" xfId="4" xr:uid="{00000000-0005-0000-0000-00003C000000}"/>
    <cellStyle name="Comma 2 2 3 2" xfId="40" xr:uid="{00000000-0005-0000-0000-00003D000000}"/>
    <cellStyle name="Comma 2 2 4" xfId="41" xr:uid="{00000000-0005-0000-0000-00003E000000}"/>
    <cellStyle name="Comma 2 3" xfId="42" xr:uid="{00000000-0005-0000-0000-00003F000000}"/>
    <cellStyle name="Comma 2 4" xfId="43" xr:uid="{00000000-0005-0000-0000-000040000000}"/>
    <cellStyle name="Comma 2 5" xfId="44" xr:uid="{00000000-0005-0000-0000-000041000000}"/>
    <cellStyle name="Comma 3" xfId="45" xr:uid="{00000000-0005-0000-0000-000042000000}"/>
    <cellStyle name="Comma 3 2" xfId="46" xr:uid="{00000000-0005-0000-0000-000043000000}"/>
    <cellStyle name="Comma 3 3" xfId="47" xr:uid="{00000000-0005-0000-0000-000044000000}"/>
    <cellStyle name="Comma 3 4" xfId="48" xr:uid="{00000000-0005-0000-0000-000045000000}"/>
    <cellStyle name="Comma 4" xfId="5" xr:uid="{00000000-0005-0000-0000-000046000000}"/>
    <cellStyle name="Comma 4 2" xfId="49" xr:uid="{00000000-0005-0000-0000-000047000000}"/>
    <cellStyle name="Comma 5" xfId="36" xr:uid="{00000000-0005-0000-0000-000048000000}"/>
    <cellStyle name="Comma 6" xfId="204" xr:uid="{00000000-0005-0000-0000-000049000000}"/>
    <cellStyle name="Comma0" xfId="50" xr:uid="{00000000-0005-0000-0000-00004A000000}"/>
    <cellStyle name="Currency0" xfId="51" xr:uid="{00000000-0005-0000-0000-00004B000000}"/>
    <cellStyle name="Date" xfId="52" xr:uid="{00000000-0005-0000-0000-00004C000000}"/>
    <cellStyle name="Explanatory Text" xfId="177" builtinId="53" customBuiltin="1"/>
    <cellStyle name="Explanatory Text 2" xfId="231" xr:uid="{8791A3E2-75AF-4777-819E-3F464D674BC2}"/>
    <cellStyle name="Fixed" xfId="53" xr:uid="{00000000-0005-0000-0000-00004E000000}"/>
    <cellStyle name="Good" xfId="168" builtinId="26" customBuiltin="1"/>
    <cellStyle name="Good 2" xfId="222" xr:uid="{0DA21FCF-4AB7-4356-9BF2-9B59DCA18E25}"/>
    <cellStyle name="Header1" xfId="54" xr:uid="{00000000-0005-0000-0000-000050000000}"/>
    <cellStyle name="Header2" xfId="55" xr:uid="{00000000-0005-0000-0000-000051000000}"/>
    <cellStyle name="Heading 1" xfId="164" builtinId="16" customBuiltin="1"/>
    <cellStyle name="Heading 1 10" xfId="218" xr:uid="{1ABA0194-DF31-49B7-AC75-AA6D5D1B980A}"/>
    <cellStyle name="Heading 1 2" xfId="56" xr:uid="{00000000-0005-0000-0000-000053000000}"/>
    <cellStyle name="Heading 1 3" xfId="57" xr:uid="{00000000-0005-0000-0000-000054000000}"/>
    <cellStyle name="Heading 1 4" xfId="58" xr:uid="{00000000-0005-0000-0000-000055000000}"/>
    <cellStyle name="Heading 1 5" xfId="59" xr:uid="{00000000-0005-0000-0000-000056000000}"/>
    <cellStyle name="Heading 1 6" xfId="60" xr:uid="{00000000-0005-0000-0000-000057000000}"/>
    <cellStyle name="Heading 1 7" xfId="61" xr:uid="{00000000-0005-0000-0000-000058000000}"/>
    <cellStyle name="Heading 1 8" xfId="62" xr:uid="{00000000-0005-0000-0000-000059000000}"/>
    <cellStyle name="Heading 1 9" xfId="63" xr:uid="{00000000-0005-0000-0000-00005A000000}"/>
    <cellStyle name="Heading 2" xfId="165" builtinId="17" customBuiltin="1"/>
    <cellStyle name="Heading 2 10" xfId="219" xr:uid="{DBF57C7A-3AA3-4B9D-B0AF-234F5D053AA1}"/>
    <cellStyle name="Heading 2 2" xfId="64" xr:uid="{00000000-0005-0000-0000-00005C000000}"/>
    <cellStyle name="Heading 2 3" xfId="65" xr:uid="{00000000-0005-0000-0000-00005D000000}"/>
    <cellStyle name="Heading 2 4" xfId="66" xr:uid="{00000000-0005-0000-0000-00005E000000}"/>
    <cellStyle name="Heading 2 5" xfId="67" xr:uid="{00000000-0005-0000-0000-00005F000000}"/>
    <cellStyle name="Heading 2 6" xfId="68" xr:uid="{00000000-0005-0000-0000-000060000000}"/>
    <cellStyle name="Heading 2 7" xfId="69" xr:uid="{00000000-0005-0000-0000-000061000000}"/>
    <cellStyle name="Heading 2 8" xfId="70" xr:uid="{00000000-0005-0000-0000-000062000000}"/>
    <cellStyle name="Heading 2 9" xfId="71" xr:uid="{00000000-0005-0000-0000-000063000000}"/>
    <cellStyle name="Heading 3" xfId="166" builtinId="18" customBuiltin="1"/>
    <cellStyle name="Heading 3 2" xfId="220" xr:uid="{6216F600-7820-4E2A-9267-5CA3D36AEB61}"/>
    <cellStyle name="Heading 4" xfId="167" builtinId="19" customBuiltin="1"/>
    <cellStyle name="Heading 4 2" xfId="221" xr:uid="{6D20C93F-1611-4815-BADE-03432CB3E028}"/>
    <cellStyle name="Input" xfId="171" builtinId="20" customBuiltin="1"/>
    <cellStyle name="Input 2" xfId="225" xr:uid="{C18FC023-F2FC-402F-B3DD-9459F4C3CA39}"/>
    <cellStyle name="Ledger 17 x 11 in" xfId="72" xr:uid="{00000000-0005-0000-0000-000067000000}"/>
    <cellStyle name="Linked Cell" xfId="174" builtinId="24" customBuiltin="1"/>
    <cellStyle name="Linked Cell 2" xfId="228" xr:uid="{26F5385E-E23B-495C-B530-6FEE980AFCEA}"/>
    <cellStyle name="moi" xfId="73" xr:uid="{00000000-0005-0000-0000-000069000000}"/>
    <cellStyle name="moi 2" xfId="74" xr:uid="{00000000-0005-0000-0000-00006A000000}"/>
    <cellStyle name="moi 3" xfId="75" xr:uid="{00000000-0005-0000-0000-00006B000000}"/>
    <cellStyle name="n" xfId="76" xr:uid="{00000000-0005-0000-0000-00006C000000}"/>
    <cellStyle name="Neutral" xfId="170" builtinId="28" customBuiltin="1"/>
    <cellStyle name="Neutral 2" xfId="224" xr:uid="{8DEFA8D9-0A28-4D28-BE7C-FD47B61FF4BB}"/>
    <cellStyle name="Normal" xfId="0" builtinId="0"/>
    <cellStyle name="Normal - Style1" xfId="77" xr:uid="{00000000-0005-0000-0000-00006F000000}"/>
    <cellStyle name="Normal 10" xfId="6" xr:uid="{00000000-0005-0000-0000-000070000000}"/>
    <cellStyle name="Normal 11" xfId="78" xr:uid="{00000000-0005-0000-0000-000071000000}"/>
    <cellStyle name="Normal 12" xfId="79" xr:uid="{00000000-0005-0000-0000-000072000000}"/>
    <cellStyle name="Normal 13" xfId="80" xr:uid="{00000000-0005-0000-0000-000073000000}"/>
    <cellStyle name="Normal 14" xfId="81" xr:uid="{00000000-0005-0000-0000-000074000000}"/>
    <cellStyle name="Normal 15" xfId="82" xr:uid="{00000000-0005-0000-0000-000075000000}"/>
    <cellStyle name="Normal 16" xfId="83" xr:uid="{00000000-0005-0000-0000-000076000000}"/>
    <cellStyle name="Normal 17" xfId="84" xr:uid="{00000000-0005-0000-0000-000077000000}"/>
    <cellStyle name="Normal 18" xfId="85" xr:uid="{00000000-0005-0000-0000-000078000000}"/>
    <cellStyle name="Normal 19" xfId="86" xr:uid="{00000000-0005-0000-0000-000079000000}"/>
    <cellStyle name="Normal 2" xfId="87" xr:uid="{00000000-0005-0000-0000-00007A000000}"/>
    <cellStyle name="Normal 2 2" xfId="88" xr:uid="{00000000-0005-0000-0000-00007B000000}"/>
    <cellStyle name="Normal 2 2 2" xfId="89" xr:uid="{00000000-0005-0000-0000-00007C000000}"/>
    <cellStyle name="Normal 2 2 3" xfId="90" xr:uid="{00000000-0005-0000-0000-00007D000000}"/>
    <cellStyle name="Normal 2 2 4" xfId="91" xr:uid="{00000000-0005-0000-0000-00007E000000}"/>
    <cellStyle name="Normal 2 3" xfId="92" xr:uid="{00000000-0005-0000-0000-00007F000000}"/>
    <cellStyle name="Normal 2 4" xfId="93" xr:uid="{00000000-0005-0000-0000-000080000000}"/>
    <cellStyle name="Normal 2 5" xfId="94" xr:uid="{00000000-0005-0000-0000-000081000000}"/>
    <cellStyle name="Normal 2 6" xfId="95" xr:uid="{00000000-0005-0000-0000-000082000000}"/>
    <cellStyle name="Normal 2 7" xfId="96" xr:uid="{00000000-0005-0000-0000-000083000000}"/>
    <cellStyle name="Normal 20" xfId="97" xr:uid="{00000000-0005-0000-0000-000084000000}"/>
    <cellStyle name="Normal 21" xfId="98" xr:uid="{00000000-0005-0000-0000-000085000000}"/>
    <cellStyle name="Normal 22" xfId="99" xr:uid="{00000000-0005-0000-0000-000086000000}"/>
    <cellStyle name="Normal 23" xfId="100" xr:uid="{00000000-0005-0000-0000-000087000000}"/>
    <cellStyle name="Normal 24" xfId="7" xr:uid="{00000000-0005-0000-0000-000088000000}"/>
    <cellStyle name="Normal 25" xfId="126" xr:uid="{00000000-0005-0000-0000-000089000000}"/>
    <cellStyle name="Normal 26" xfId="162" xr:uid="{00000000-0005-0000-0000-00008A000000}"/>
    <cellStyle name="Normal 27" xfId="161" xr:uid="{00000000-0005-0000-0000-00008B000000}"/>
    <cellStyle name="Normal 28" xfId="203" xr:uid="{00000000-0005-0000-0000-00008C000000}"/>
    <cellStyle name="Normal 29" xfId="206" xr:uid="{00000000-0005-0000-0000-00008D000000}"/>
    <cellStyle name="Normal 3" xfId="101" xr:uid="{00000000-0005-0000-0000-00008E000000}"/>
    <cellStyle name="Normal 3 2" xfId="102" xr:uid="{00000000-0005-0000-0000-00008F000000}"/>
    <cellStyle name="Normal 3 3" xfId="103" xr:uid="{00000000-0005-0000-0000-000090000000}"/>
    <cellStyle name="Normal 3 4" xfId="104" xr:uid="{00000000-0005-0000-0000-000091000000}"/>
    <cellStyle name="Normal 3 5" xfId="105" xr:uid="{00000000-0005-0000-0000-000092000000}"/>
    <cellStyle name="Normal 3_Book1" xfId="106" xr:uid="{00000000-0005-0000-0000-000093000000}"/>
    <cellStyle name="Normal 30" xfId="205" xr:uid="{00000000-0005-0000-0000-000094000000}"/>
    <cellStyle name="Normal 31" xfId="208" xr:uid="{00000000-0005-0000-0000-000095000000}"/>
    <cellStyle name="Normal 32" xfId="209" xr:uid="{00000000-0005-0000-0000-000096000000}"/>
    <cellStyle name="Normal 33" xfId="210" xr:uid="{00000000-0005-0000-0000-000097000000}"/>
    <cellStyle name="Normal 34" xfId="211" xr:uid="{00000000-0005-0000-0000-000098000000}"/>
    <cellStyle name="Normal 35" xfId="212" xr:uid="{00000000-0005-0000-0000-000099000000}"/>
    <cellStyle name="Normal 36" xfId="214" xr:uid="{DF155375-5C0C-4283-9529-9CCC9B3E0929}"/>
    <cellStyle name="Normal 37" xfId="215" xr:uid="{B1A854AD-0660-4EA1-BC97-317895943DE2}"/>
    <cellStyle name="Normal 38" xfId="216" xr:uid="{E43F4F4E-030A-4AA5-ACAC-5C0160210A36}"/>
    <cellStyle name="Normal 39" xfId="257" xr:uid="{6C980731-67BD-4417-8DC9-502315E5B89C}"/>
    <cellStyle name="Normal 4" xfId="107" xr:uid="{00000000-0005-0000-0000-00009A000000}"/>
    <cellStyle name="Normal 4 2" xfId="108" xr:uid="{00000000-0005-0000-0000-00009B000000}"/>
    <cellStyle name="Normal 4 3" xfId="109" xr:uid="{00000000-0005-0000-0000-00009C000000}"/>
    <cellStyle name="Normal 4 4" xfId="110" xr:uid="{00000000-0005-0000-0000-00009D000000}"/>
    <cellStyle name="Normal 4 5" xfId="111" xr:uid="{00000000-0005-0000-0000-00009E000000}"/>
    <cellStyle name="Normal 40" xfId="258" xr:uid="{6E3C8699-6F3E-4D41-BC3F-15BFC17AAFC5}"/>
    <cellStyle name="Normal 41" xfId="259" xr:uid="{840EA2F1-5AB8-4180-BF4B-5E5587367580}"/>
    <cellStyle name="Normal 5" xfId="112" xr:uid="{00000000-0005-0000-0000-00009F000000}"/>
    <cellStyle name="Normal 5 2" xfId="113" xr:uid="{00000000-0005-0000-0000-0000A0000000}"/>
    <cellStyle name="Normal 5 3" xfId="114" xr:uid="{00000000-0005-0000-0000-0000A1000000}"/>
    <cellStyle name="Normal 5 4" xfId="115" xr:uid="{00000000-0005-0000-0000-0000A2000000}"/>
    <cellStyle name="Normal 5 5" xfId="116" xr:uid="{00000000-0005-0000-0000-0000A3000000}"/>
    <cellStyle name="Normal 6" xfId="117" xr:uid="{00000000-0005-0000-0000-0000A4000000}"/>
    <cellStyle name="Normal 7" xfId="118" xr:uid="{00000000-0005-0000-0000-0000A5000000}"/>
    <cellStyle name="Normal 8" xfId="119" xr:uid="{00000000-0005-0000-0000-0000A6000000}"/>
    <cellStyle name="Normal 9" xfId="120" xr:uid="{00000000-0005-0000-0000-0000A7000000}"/>
    <cellStyle name="Normal1" xfId="121" xr:uid="{00000000-0005-0000-0000-0000A8000000}"/>
    <cellStyle name="Normal1 2" xfId="122" xr:uid="{00000000-0005-0000-0000-0000A9000000}"/>
    <cellStyle name="Normal1 3" xfId="123" xr:uid="{00000000-0005-0000-0000-0000AA000000}"/>
    <cellStyle name="Note" xfId="213" builtinId="10" customBuiltin="1"/>
    <cellStyle name="Note 2" xfId="207" xr:uid="{00000000-0005-0000-0000-0000AB000000}"/>
    <cellStyle name="Output" xfId="172" builtinId="21" customBuiltin="1"/>
    <cellStyle name="Output 2" xfId="226" xr:uid="{1BAE1709-2824-4D2C-B10F-BC03FA09BE9B}"/>
    <cellStyle name="Percent" xfId="2" builtinId="5"/>
    <cellStyle name="Percent 2" xfId="125" xr:uid="{00000000-0005-0000-0000-0000AE000000}"/>
    <cellStyle name="Percent 2 2" xfId="3" xr:uid="{00000000-0005-0000-0000-0000AF000000}"/>
    <cellStyle name="Percent 3" xfId="127" xr:uid="{00000000-0005-0000-0000-0000B0000000}"/>
    <cellStyle name="Percent 4" xfId="128" xr:uid="{00000000-0005-0000-0000-0000B1000000}"/>
    <cellStyle name="Percent 5" xfId="129" xr:uid="{00000000-0005-0000-0000-0000B2000000}"/>
    <cellStyle name="Percent 6" xfId="130" xr:uid="{00000000-0005-0000-0000-0000B3000000}"/>
    <cellStyle name="Percent 7" xfId="124" xr:uid="{00000000-0005-0000-0000-0000B4000000}"/>
    <cellStyle name="Style 1" xfId="131" xr:uid="{00000000-0005-0000-0000-0000B5000000}"/>
    <cellStyle name="Title" xfId="163" builtinId="15" customBuiltin="1"/>
    <cellStyle name="Title 2" xfId="217" xr:uid="{A67C364F-1811-455C-B0FA-B6BD7C19532F}"/>
    <cellStyle name="Total" xfId="178" builtinId="25" customBuiltin="1"/>
    <cellStyle name="Total 10" xfId="232" xr:uid="{BBD7119F-CE04-4640-BA09-150856DEF78D}"/>
    <cellStyle name="Total 2" xfId="132" xr:uid="{00000000-0005-0000-0000-0000B8000000}"/>
    <cellStyle name="Total 3" xfId="133" xr:uid="{00000000-0005-0000-0000-0000B9000000}"/>
    <cellStyle name="Total 4" xfId="134" xr:uid="{00000000-0005-0000-0000-0000BA000000}"/>
    <cellStyle name="Total 5" xfId="135" xr:uid="{00000000-0005-0000-0000-0000BB000000}"/>
    <cellStyle name="Total 6" xfId="136" xr:uid="{00000000-0005-0000-0000-0000BC000000}"/>
    <cellStyle name="Total 7" xfId="137" xr:uid="{00000000-0005-0000-0000-0000BD000000}"/>
    <cellStyle name="Total 8" xfId="138" xr:uid="{00000000-0005-0000-0000-0000BE000000}"/>
    <cellStyle name="Total 9" xfId="139" xr:uid="{00000000-0005-0000-0000-0000BF000000}"/>
    <cellStyle name="Warning Text" xfId="176" builtinId="11" customBuiltin="1"/>
    <cellStyle name="Warning Text 2" xfId="230" xr:uid="{D7889630-6CBD-4865-8989-A8A999FEDFCD}"/>
    <cellStyle name="xuan" xfId="140" xr:uid="{00000000-0005-0000-0000-0000C1000000}"/>
    <cellStyle name=" [0.00]_ Att. 1- Cover" xfId="141" xr:uid="{00000000-0005-0000-0000-0000C2000000}"/>
    <cellStyle name="_ Att. 1- Cover" xfId="142" xr:uid="{00000000-0005-0000-0000-0000C3000000}"/>
    <cellStyle name="?_ Att. 1- Cover" xfId="143" xr:uid="{00000000-0005-0000-0000-0000C4000000}"/>
    <cellStyle name="똿뗦먛귟 [0.00]_PRODUCT DETAIL Q1" xfId="144" xr:uid="{00000000-0005-0000-0000-0000C5000000}"/>
    <cellStyle name="똿뗦먛귟_PRODUCT DETAIL Q1" xfId="145" xr:uid="{00000000-0005-0000-0000-0000C6000000}"/>
    <cellStyle name="믅됞 [0.00]_PRODUCT DETAIL Q1" xfId="146" xr:uid="{00000000-0005-0000-0000-0000C7000000}"/>
    <cellStyle name="믅됞_PRODUCT DETAIL Q1" xfId="147" xr:uid="{00000000-0005-0000-0000-0000C8000000}"/>
    <cellStyle name="백분율_95" xfId="148" xr:uid="{00000000-0005-0000-0000-0000C9000000}"/>
    <cellStyle name="뷭?_BOOKSHIP" xfId="149" xr:uid="{00000000-0005-0000-0000-0000CA000000}"/>
    <cellStyle name="콤마 [0]_1202" xfId="150" xr:uid="{00000000-0005-0000-0000-0000CB000000}"/>
    <cellStyle name="콤마_1202" xfId="151" xr:uid="{00000000-0005-0000-0000-0000CC000000}"/>
    <cellStyle name="통화 [0]_1202" xfId="152" xr:uid="{00000000-0005-0000-0000-0000CD000000}"/>
    <cellStyle name="통화_1202" xfId="153" xr:uid="{00000000-0005-0000-0000-0000CE000000}"/>
    <cellStyle name="표준_(정보부문)월별인원계획" xfId="154" xr:uid="{00000000-0005-0000-0000-0000CF000000}"/>
    <cellStyle name="一般_00Q3902REV.1" xfId="155" xr:uid="{00000000-0005-0000-0000-0000D0000000}"/>
    <cellStyle name="千分位[0]_00Q3902REV.1" xfId="156" xr:uid="{00000000-0005-0000-0000-0000D1000000}"/>
    <cellStyle name="千分位_00Q3902REV.1" xfId="157" xr:uid="{00000000-0005-0000-0000-0000D2000000}"/>
    <cellStyle name="貨幣 [0]_00Q3902REV.1" xfId="158" xr:uid="{00000000-0005-0000-0000-0000D3000000}"/>
    <cellStyle name="貨幣[0]_BRE" xfId="159" xr:uid="{00000000-0005-0000-0000-0000D4000000}"/>
    <cellStyle name="貨幣_00Q3902REV.1" xfId="160" xr:uid="{00000000-0005-0000-0000-0000D5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opLeftCell="A2" zoomScale="139" zoomScaleNormal="118" workbookViewId="0">
      <selection activeCell="L8" sqref="L8"/>
    </sheetView>
  </sheetViews>
  <sheetFormatPr defaultColWidth="9.140625" defaultRowHeight="15"/>
  <cols>
    <col min="1" max="1" width="6.140625" style="33" customWidth="1"/>
    <col min="2" max="2" width="32.28515625" style="33" customWidth="1"/>
    <col min="3" max="3" width="16.42578125" style="33" customWidth="1"/>
    <col min="4" max="4" width="18.85546875" style="35" customWidth="1"/>
    <col min="5" max="5" width="18.7109375" style="36" customWidth="1"/>
    <col min="6" max="6" width="14.7109375" style="38" customWidth="1"/>
    <col min="7" max="7" width="9.140625" style="33"/>
    <col min="8" max="8" width="11.7109375" style="154" bestFit="1" customWidth="1"/>
    <col min="9" max="9" width="12.140625" style="33" bestFit="1" customWidth="1"/>
    <col min="10" max="10" width="11.42578125" style="33" bestFit="1" customWidth="1"/>
    <col min="11" max="11" width="10.140625" style="33" bestFit="1" customWidth="1"/>
    <col min="12" max="12" width="17.42578125" style="33" customWidth="1"/>
    <col min="13" max="16384" width="9.140625" style="33"/>
  </cols>
  <sheetData>
    <row r="1" spans="1:12" hidden="1">
      <c r="A1" s="248" t="s">
        <v>170</v>
      </c>
      <c r="B1" s="248"/>
      <c r="C1" s="248"/>
      <c r="D1" s="248"/>
      <c r="E1" s="248"/>
      <c r="F1" s="248"/>
    </row>
    <row r="2" spans="1:12">
      <c r="A2" s="34"/>
      <c r="B2" s="34"/>
      <c r="C2" s="34"/>
      <c r="D2" s="34"/>
      <c r="E2" s="34"/>
      <c r="F2" s="34"/>
    </row>
    <row r="3" spans="1:12">
      <c r="A3" s="4" t="s">
        <v>0</v>
      </c>
      <c r="F3" s="37" t="s">
        <v>268</v>
      </c>
    </row>
    <row r="5" spans="1:12" ht="18.75" customHeight="1">
      <c r="A5" s="245" t="s">
        <v>267</v>
      </c>
      <c r="B5" s="245"/>
      <c r="C5" s="245"/>
      <c r="D5" s="245"/>
      <c r="E5" s="245"/>
      <c r="F5" s="245"/>
    </row>
    <row r="6" spans="1:12" ht="18.75">
      <c r="A6" s="249"/>
      <c r="B6" s="249"/>
      <c r="C6" s="249"/>
      <c r="D6" s="249"/>
      <c r="E6" s="249"/>
      <c r="F6" s="249"/>
    </row>
    <row r="7" spans="1:12" ht="15.75" thickBot="1"/>
    <row r="8" spans="1:12" s="43" customFormat="1" ht="29.25" thickTop="1">
      <c r="A8" s="39" t="s">
        <v>1</v>
      </c>
      <c r="B8" s="40" t="s">
        <v>2</v>
      </c>
      <c r="C8" s="40" t="s">
        <v>3</v>
      </c>
      <c r="D8" s="41" t="s">
        <v>266</v>
      </c>
      <c r="E8" s="41" t="s">
        <v>265</v>
      </c>
      <c r="F8" s="42" t="s">
        <v>187</v>
      </c>
      <c r="G8" s="83" t="s">
        <v>183</v>
      </c>
      <c r="H8" s="155" t="s">
        <v>269</v>
      </c>
      <c r="I8" s="43" t="s">
        <v>270</v>
      </c>
    </row>
    <row r="9" spans="1:12" s="76" customFormat="1">
      <c r="A9" s="74">
        <v>1</v>
      </c>
      <c r="B9" s="75" t="s">
        <v>4</v>
      </c>
      <c r="C9" s="46" t="s">
        <v>5</v>
      </c>
      <c r="D9" s="47">
        <v>21680</v>
      </c>
      <c r="E9" s="168">
        <v>23600</v>
      </c>
      <c r="F9" s="89">
        <f>E9/D9-1</f>
        <v>8.8560885608855999E-2</v>
      </c>
      <c r="H9" s="168">
        <v>21300</v>
      </c>
      <c r="I9" s="173">
        <f>E9-H9</f>
        <v>2300</v>
      </c>
      <c r="K9" s="81"/>
      <c r="L9" s="47"/>
    </row>
    <row r="10" spans="1:12" s="76" customFormat="1">
      <c r="A10" s="74">
        <v>2</v>
      </c>
      <c r="B10" s="75" t="s">
        <v>6</v>
      </c>
      <c r="C10" s="46" t="s">
        <v>5</v>
      </c>
      <c r="D10" s="203">
        <v>31378.25829318714</v>
      </c>
      <c r="E10" s="152">
        <f>E11+E12+E13</f>
        <v>33691.22020595675</v>
      </c>
      <c r="F10" s="89">
        <f>E10/D10-1</f>
        <v>7.3712246586733032E-2</v>
      </c>
      <c r="H10" s="152">
        <v>31519.142801845148</v>
      </c>
      <c r="I10" s="173">
        <f t="shared" ref="I10:I21" si="0">E10-H10</f>
        <v>2172.0774041116019</v>
      </c>
      <c r="J10" s="151"/>
      <c r="K10" s="151"/>
      <c r="L10" s="203"/>
    </row>
    <row r="11" spans="1:12" s="48" customFormat="1">
      <c r="A11" s="44">
        <v>54</v>
      </c>
      <c r="B11" s="45" t="s">
        <v>186</v>
      </c>
      <c r="C11" s="46" t="s">
        <v>5</v>
      </c>
      <c r="D11" s="203">
        <v>17387.185001999991</v>
      </c>
      <c r="E11" s="152">
        <f>'Thang 11.2025'!D28</f>
        <v>15956.70048406</v>
      </c>
      <c r="F11" s="89">
        <f t="shared" ref="F11:F21" si="1">E11/D11-1</f>
        <v>-8.227234700588093E-2</v>
      </c>
      <c r="H11" s="152">
        <v>14072.641407990001</v>
      </c>
      <c r="I11" s="173">
        <f t="shared" si="0"/>
        <v>1884.0590760699997</v>
      </c>
      <c r="J11" s="151"/>
      <c r="K11" s="151"/>
      <c r="L11" s="203"/>
    </row>
    <row r="12" spans="1:12" s="48" customFormat="1">
      <c r="A12" s="44" t="s">
        <v>7</v>
      </c>
      <c r="B12" s="45" t="s">
        <v>191</v>
      </c>
      <c r="C12" s="46" t="s">
        <v>5</v>
      </c>
      <c r="D12" s="203">
        <v>9931.7590687958873</v>
      </c>
      <c r="E12" s="152">
        <f>'Thang 11.2025'!F28</f>
        <v>11617.240785406746</v>
      </c>
      <c r="F12" s="89">
        <f>E12/D12-1</f>
        <v>0.1697062630029349</v>
      </c>
      <c r="H12" s="152">
        <v>12105.904138115147</v>
      </c>
      <c r="I12" s="173">
        <f t="shared" si="0"/>
        <v>-488.66335270840136</v>
      </c>
      <c r="J12" s="151"/>
      <c r="K12" s="151"/>
      <c r="L12" s="203"/>
    </row>
    <row r="13" spans="1:12" s="48" customFormat="1">
      <c r="A13" s="44" t="s">
        <v>8</v>
      </c>
      <c r="B13" s="45" t="s">
        <v>9</v>
      </c>
      <c r="C13" s="46" t="s">
        <v>5</v>
      </c>
      <c r="D13" s="203">
        <v>4059.3142223912619</v>
      </c>
      <c r="E13" s="152">
        <f>'Thang 11.2025'!H28</f>
        <v>6117.2789364900009</v>
      </c>
      <c r="F13" s="89">
        <f t="shared" si="1"/>
        <v>0.50697349388400692</v>
      </c>
      <c r="H13" s="152">
        <v>5340.5972557400009</v>
      </c>
      <c r="I13" s="173">
        <f t="shared" si="0"/>
        <v>776.68168074999994</v>
      </c>
      <c r="L13" s="203"/>
    </row>
    <row r="14" spans="1:12" s="48" customFormat="1">
      <c r="A14" s="74">
        <v>3</v>
      </c>
      <c r="B14" s="75" t="s">
        <v>10</v>
      </c>
      <c r="C14" s="46"/>
      <c r="D14" s="150"/>
      <c r="E14" s="150"/>
      <c r="F14" s="89"/>
      <c r="H14" s="150"/>
      <c r="I14" s="173">
        <f t="shared" si="0"/>
        <v>0</v>
      </c>
      <c r="J14" s="82"/>
      <c r="L14" s="47"/>
    </row>
    <row r="15" spans="1:12" s="48" customFormat="1">
      <c r="A15" s="44" t="s">
        <v>11</v>
      </c>
      <c r="B15" s="45" t="s">
        <v>12</v>
      </c>
      <c r="C15" s="46" t="s">
        <v>13</v>
      </c>
      <c r="D15" s="47">
        <v>3035</v>
      </c>
      <c r="E15" s="150">
        <f>'Thang 11.2025'!C28</f>
        <v>3695</v>
      </c>
      <c r="F15" s="89">
        <f t="shared" si="1"/>
        <v>0.21746293245469528</v>
      </c>
      <c r="H15" s="150">
        <v>3321</v>
      </c>
      <c r="I15" s="173">
        <f t="shared" si="0"/>
        <v>374</v>
      </c>
      <c r="J15" s="53"/>
      <c r="K15" s="53"/>
      <c r="L15" s="47"/>
    </row>
    <row r="16" spans="1:12" s="48" customFormat="1">
      <c r="A16" s="44" t="s">
        <v>14</v>
      </c>
      <c r="B16" s="45" t="s">
        <v>188</v>
      </c>
      <c r="C16" s="46" t="s">
        <v>15</v>
      </c>
      <c r="D16" s="47">
        <v>1350</v>
      </c>
      <c r="E16" s="150">
        <f>'Thang 11.2025'!E28</f>
        <v>1318</v>
      </c>
      <c r="F16" s="89">
        <f t="shared" si="1"/>
        <v>-2.3703703703703671E-2</v>
      </c>
      <c r="H16" s="150">
        <v>1206</v>
      </c>
      <c r="I16" s="173">
        <f t="shared" si="0"/>
        <v>112</v>
      </c>
      <c r="J16" s="71"/>
      <c r="K16" s="71"/>
      <c r="L16" s="47"/>
    </row>
    <row r="17" spans="1:13" s="48" customFormat="1">
      <c r="A17" s="44" t="s">
        <v>16</v>
      </c>
      <c r="B17" s="45" t="s">
        <v>9</v>
      </c>
      <c r="C17" s="46" t="s">
        <v>15</v>
      </c>
      <c r="D17" s="47">
        <v>3029</v>
      </c>
      <c r="E17" s="150">
        <f>'Thang 11.2025'!G28</f>
        <v>3225</v>
      </c>
      <c r="F17" s="89">
        <f t="shared" si="1"/>
        <v>6.4707824364476751E-2</v>
      </c>
      <c r="H17" s="150">
        <v>2918</v>
      </c>
      <c r="I17" s="173">
        <f t="shared" si="0"/>
        <v>307</v>
      </c>
      <c r="L17" s="47"/>
    </row>
    <row r="18" spans="1:13" s="48" customFormat="1" ht="14.25" customHeight="1">
      <c r="A18" s="77">
        <v>4</v>
      </c>
      <c r="B18" s="78" t="s">
        <v>17</v>
      </c>
      <c r="C18" s="49"/>
      <c r="D18" s="153"/>
      <c r="E18" s="153"/>
      <c r="F18" s="89"/>
      <c r="H18" s="156"/>
      <c r="I18" s="173">
        <f t="shared" si="0"/>
        <v>0</v>
      </c>
      <c r="K18" s="53"/>
      <c r="L18" s="204"/>
    </row>
    <row r="19" spans="1:13" s="48" customFormat="1" ht="14.25" customHeight="1">
      <c r="A19" s="44" t="s">
        <v>18</v>
      </c>
      <c r="B19" s="45" t="s">
        <v>19</v>
      </c>
      <c r="C19" s="46" t="s">
        <v>5</v>
      </c>
      <c r="D19" s="206">
        <v>266226.19439000002</v>
      </c>
      <c r="E19" s="206">
        <v>327728.44407099998</v>
      </c>
      <c r="F19" s="89">
        <f t="shared" si="1"/>
        <v>0.23101502022338227</v>
      </c>
      <c r="H19" s="156">
        <v>262814.54141633282</v>
      </c>
      <c r="I19" s="173">
        <f t="shared" si="0"/>
        <v>64913.902654667152</v>
      </c>
      <c r="J19" s="53"/>
      <c r="K19" s="36"/>
      <c r="L19" s="47"/>
    </row>
    <row r="20" spans="1:13" s="48" customFormat="1" ht="14.25" customHeight="1" thickBot="1">
      <c r="A20" s="44" t="s">
        <v>20</v>
      </c>
      <c r="B20" s="45" t="s">
        <v>21</v>
      </c>
      <c r="C20" s="46" t="s">
        <v>5</v>
      </c>
      <c r="D20" s="206">
        <v>264611.576741</v>
      </c>
      <c r="E20" s="206">
        <v>326487.48878399999</v>
      </c>
      <c r="F20" s="89">
        <f t="shared" si="1"/>
        <v>0.23383675349761335</v>
      </c>
      <c r="H20" s="156">
        <v>261875.33540499999</v>
      </c>
      <c r="I20" s="173">
        <f t="shared" si="0"/>
        <v>64612.153378999996</v>
      </c>
      <c r="J20" s="53"/>
      <c r="K20" s="110"/>
      <c r="L20" s="47"/>
    </row>
    <row r="21" spans="1:13" s="48" customFormat="1" ht="15" customHeight="1" thickBot="1">
      <c r="A21" s="79">
        <v>5</v>
      </c>
      <c r="B21" s="80" t="s">
        <v>22</v>
      </c>
      <c r="C21" s="50" t="s">
        <v>5</v>
      </c>
      <c r="D21" s="206">
        <v>219759.10054399999</v>
      </c>
      <c r="E21" s="206">
        <v>281210.26915299997</v>
      </c>
      <c r="F21" s="90">
        <f t="shared" si="1"/>
        <v>0.27962968749363015</v>
      </c>
      <c r="H21" s="156">
        <v>225994.84949000002</v>
      </c>
      <c r="I21" s="173">
        <f t="shared" si="0"/>
        <v>55215.41966299995</v>
      </c>
      <c r="K21" s="53"/>
      <c r="L21" s="205"/>
      <c r="M21" s="109"/>
    </row>
    <row r="22" spans="1:13" s="48" customFormat="1" ht="15.75" thickTop="1">
      <c r="A22" s="51"/>
      <c r="C22" s="52"/>
      <c r="D22" s="53"/>
      <c r="E22" s="36"/>
      <c r="F22" s="54"/>
      <c r="H22" s="156"/>
      <c r="I22" s="33"/>
    </row>
    <row r="23" spans="1:13" s="48" customFormat="1" ht="53.25" customHeight="1">
      <c r="A23" s="51"/>
      <c r="B23" s="111" t="s">
        <v>276</v>
      </c>
      <c r="C23" s="246" t="s">
        <v>274</v>
      </c>
      <c r="D23" s="246"/>
      <c r="E23" s="246"/>
      <c r="F23" s="246"/>
      <c r="H23" s="154">
        <f>E19-E21</f>
        <v>46518.174918000004</v>
      </c>
      <c r="J23" s="36"/>
    </row>
    <row r="24" spans="1:13" s="48" customFormat="1" ht="28.5" customHeight="1">
      <c r="A24" s="55" t="s">
        <v>23</v>
      </c>
      <c r="C24" s="112"/>
      <c r="D24" s="113"/>
      <c r="E24" s="36"/>
      <c r="F24" s="56"/>
      <c r="H24" s="154"/>
      <c r="I24" s="71"/>
    </row>
    <row r="25" spans="1:13" s="48" customFormat="1" ht="16.5">
      <c r="B25" s="51" t="s">
        <v>180</v>
      </c>
      <c r="D25" s="36"/>
      <c r="E25" s="36"/>
      <c r="F25" s="1"/>
      <c r="H25" s="154"/>
      <c r="I25" s="235">
        <f>E19-E21</f>
        <v>46518.174918000004</v>
      </c>
    </row>
    <row r="26" spans="1:13" s="48" customFormat="1" ht="16.5">
      <c r="B26" s="51"/>
      <c r="D26" s="57"/>
      <c r="E26" s="58"/>
      <c r="F26" s="1"/>
      <c r="H26" s="154"/>
      <c r="I26" s="235">
        <f>E20-E21</f>
        <v>45277.219631000014</v>
      </c>
    </row>
    <row r="27" spans="1:13" s="48" customFormat="1">
      <c r="A27" s="247"/>
      <c r="B27" s="247"/>
      <c r="D27" s="59"/>
      <c r="E27" s="60"/>
      <c r="F27" s="61"/>
      <c r="H27" s="154"/>
    </row>
    <row r="28" spans="1:13" s="48" customFormat="1">
      <c r="B28" s="51"/>
      <c r="D28" s="36"/>
      <c r="E28" s="59"/>
      <c r="F28" s="62"/>
      <c r="H28" s="154"/>
    </row>
    <row r="29" spans="1:13">
      <c r="A29" s="48"/>
      <c r="B29" s="48"/>
      <c r="C29" s="48"/>
      <c r="D29" s="59"/>
      <c r="E29" s="63"/>
      <c r="F29" s="64"/>
    </row>
    <row r="30" spans="1:13">
      <c r="C30" s="65"/>
      <c r="D30" s="63"/>
      <c r="E30" s="66"/>
      <c r="F30" s="67"/>
    </row>
    <row r="31" spans="1:13">
      <c r="D31" s="68"/>
      <c r="E31" s="66"/>
      <c r="F31" s="69"/>
    </row>
    <row r="36" spans="6:6">
      <c r="F36" s="70"/>
    </row>
  </sheetData>
  <mergeCells count="5">
    <mergeCell ref="A5:F5"/>
    <mergeCell ref="C23:F23"/>
    <mergeCell ref="A27:B27"/>
    <mergeCell ref="A1:F1"/>
    <mergeCell ref="A6:F6"/>
  </mergeCells>
  <pageMargins left="1.45" right="0.7" top="1"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86"/>
  <sheetViews>
    <sheetView showZeros="0" zoomScale="91" zoomScaleNormal="91" workbookViewId="0">
      <selection activeCell="A35" sqref="A1:XFD1048576"/>
    </sheetView>
  </sheetViews>
  <sheetFormatPr defaultColWidth="8.7109375" defaultRowHeight="15"/>
  <cols>
    <col min="1" max="1" width="4.7109375" style="26" customWidth="1"/>
    <col min="2" max="2" width="43.28515625" style="3" customWidth="1"/>
    <col min="3" max="3" width="16.28515625" style="5" customWidth="1"/>
    <col min="4" max="4" width="13.7109375" style="6" customWidth="1"/>
    <col min="5" max="5" width="10.7109375" style="5" customWidth="1"/>
    <col min="6" max="6" width="12.28515625" style="6" customWidth="1"/>
    <col min="7" max="7" width="11.140625" style="5" bestFit="1" customWidth="1"/>
    <col min="8" max="8" width="12.7109375" style="103" bestFit="1" customWidth="1"/>
    <col min="9" max="9" width="12.5703125" style="6" customWidth="1"/>
    <col min="10" max="10" width="13.42578125" style="6" hidden="1" customWidth="1"/>
    <col min="11" max="11" width="14.28515625" style="85" customWidth="1"/>
    <col min="12" max="12" width="11.42578125" style="3" customWidth="1"/>
    <col min="13" max="13" width="11.42578125" style="6" bestFit="1" customWidth="1"/>
    <col min="14" max="14" width="11" style="3" bestFit="1" customWidth="1"/>
    <col min="15" max="15" width="17.85546875" style="3" bestFit="1" customWidth="1"/>
    <col min="16" max="17" width="8.7109375" style="3"/>
    <col min="18" max="18" width="55.42578125" style="3" customWidth="1"/>
    <col min="19" max="16384" width="8.7109375" style="3"/>
  </cols>
  <sheetData>
    <row r="1" spans="1:15">
      <c r="A1" s="248" t="s">
        <v>171</v>
      </c>
      <c r="B1" s="248"/>
      <c r="C1" s="248"/>
      <c r="D1" s="248"/>
      <c r="E1" s="248"/>
      <c r="F1" s="248"/>
      <c r="G1" s="248"/>
      <c r="H1" s="248"/>
      <c r="I1" s="248"/>
      <c r="J1" s="248"/>
      <c r="K1" s="248"/>
    </row>
    <row r="3" spans="1:15">
      <c r="A3" s="4" t="s">
        <v>0</v>
      </c>
      <c r="G3" s="7"/>
      <c r="H3" s="98"/>
      <c r="I3" s="8"/>
      <c r="J3" s="93"/>
      <c r="K3" s="72"/>
    </row>
    <row r="4" spans="1:15">
      <c r="H4" s="99"/>
      <c r="I4" s="30"/>
      <c r="K4" s="84" t="s">
        <v>271</v>
      </c>
    </row>
    <row r="6" spans="1:15" ht="15.75">
      <c r="A6" s="252" t="s">
        <v>264</v>
      </c>
      <c r="B6" s="252"/>
      <c r="C6" s="252"/>
      <c r="D6" s="252"/>
      <c r="E6" s="252"/>
      <c r="F6" s="252"/>
      <c r="G6" s="252"/>
      <c r="H6" s="252"/>
      <c r="I6" s="252"/>
      <c r="J6" s="252"/>
      <c r="K6" s="252"/>
    </row>
    <row r="7" spans="1:15">
      <c r="A7" s="253" t="s">
        <v>272</v>
      </c>
      <c r="B7" s="253"/>
      <c r="C7" s="253"/>
      <c r="D7" s="253"/>
      <c r="E7" s="253"/>
      <c r="F7" s="253"/>
      <c r="G7" s="253"/>
      <c r="H7" s="253"/>
      <c r="I7" s="253"/>
      <c r="J7" s="253"/>
      <c r="K7" s="253"/>
    </row>
    <row r="8" spans="1:15">
      <c r="C8" s="115">
        <v>0.34154262516914752</v>
      </c>
      <c r="D8" s="115">
        <v>0.5748379215197349</v>
      </c>
      <c r="E8" s="115">
        <v>0.59028831562974204</v>
      </c>
      <c r="F8" s="115"/>
      <c r="G8" s="115">
        <v>0.16</v>
      </c>
      <c r="H8" s="115"/>
      <c r="I8" s="115"/>
    </row>
    <row r="9" spans="1:15" s="13" customFormat="1" ht="54.6" customHeight="1">
      <c r="A9" s="9" t="s">
        <v>1</v>
      </c>
      <c r="B9" s="10" t="s">
        <v>25</v>
      </c>
      <c r="C9" s="11" t="s">
        <v>182</v>
      </c>
      <c r="D9" s="12" t="s">
        <v>189</v>
      </c>
      <c r="E9" s="11" t="s">
        <v>190</v>
      </c>
      <c r="F9" s="12" t="s">
        <v>26</v>
      </c>
      <c r="G9" s="11" t="s">
        <v>192</v>
      </c>
      <c r="H9" s="100" t="s">
        <v>27</v>
      </c>
      <c r="I9" s="12" t="s">
        <v>28</v>
      </c>
      <c r="J9" s="94" t="s">
        <v>263</v>
      </c>
      <c r="K9" s="91" t="s">
        <v>187</v>
      </c>
      <c r="L9" s="83" t="s">
        <v>183</v>
      </c>
      <c r="M9" s="237" t="s">
        <v>262</v>
      </c>
    </row>
    <row r="10" spans="1:15" s="18" customFormat="1" ht="14.25" customHeight="1">
      <c r="A10" s="14">
        <v>1</v>
      </c>
      <c r="B10" s="15" t="s">
        <v>30</v>
      </c>
      <c r="C10" s="16">
        <v>1262</v>
      </c>
      <c r="D10" s="17">
        <v>9172.5165405699991</v>
      </c>
      <c r="E10" s="16">
        <v>778</v>
      </c>
      <c r="F10" s="17">
        <v>7346.3314547789059</v>
      </c>
      <c r="G10" s="16">
        <v>538</v>
      </c>
      <c r="H10" s="108">
        <v>2000.9712153500018</v>
      </c>
      <c r="I10" s="106">
        <v>18519.819210698904</v>
      </c>
      <c r="J10" s="17">
        <v>17065.392464175042</v>
      </c>
      <c r="K10" s="87">
        <v>8.5226680228837726E-2</v>
      </c>
      <c r="L10" s="18">
        <v>1</v>
      </c>
      <c r="M10" s="238">
        <v>54.969274183261895</v>
      </c>
      <c r="O10" s="108">
        <v>1861.2617871600012</v>
      </c>
    </row>
    <row r="11" spans="1:15" s="18" customFormat="1" ht="14.25" customHeight="1">
      <c r="A11" s="14">
        <v>2</v>
      </c>
      <c r="B11" s="15" t="s">
        <v>32</v>
      </c>
      <c r="C11" s="16">
        <v>97</v>
      </c>
      <c r="D11" s="17">
        <v>3137.9935728199998</v>
      </c>
      <c r="E11" s="16">
        <v>48</v>
      </c>
      <c r="F11" s="17">
        <v>2580.61012734</v>
      </c>
      <c r="G11" s="16">
        <v>88</v>
      </c>
      <c r="H11" s="108">
        <v>771.91317229000015</v>
      </c>
      <c r="I11" s="106">
        <v>6490.5168724499999</v>
      </c>
      <c r="J11" s="17">
        <v>5226.4373636700002</v>
      </c>
      <c r="K11" s="87">
        <v>0.24186255776580556</v>
      </c>
      <c r="L11" s="18">
        <v>2</v>
      </c>
      <c r="M11" s="238">
        <v>19.264712980928035</v>
      </c>
      <c r="O11" s="108">
        <v>619.95144499000014</v>
      </c>
    </row>
    <row r="12" spans="1:15" s="18" customFormat="1" ht="14.25" customHeight="1">
      <c r="A12" s="14">
        <v>3</v>
      </c>
      <c r="B12" s="15" t="s">
        <v>31</v>
      </c>
      <c r="C12" s="16">
        <v>1288</v>
      </c>
      <c r="D12" s="17">
        <v>453.36677606000001</v>
      </c>
      <c r="E12" s="16">
        <v>233</v>
      </c>
      <c r="F12" s="17">
        <v>562.08762046484378</v>
      </c>
      <c r="G12" s="16">
        <v>1289</v>
      </c>
      <c r="H12" s="108">
        <v>937.02680307999981</v>
      </c>
      <c r="I12" s="106">
        <v>1952.4811996048436</v>
      </c>
      <c r="J12" s="17">
        <v>999.54697590120213</v>
      </c>
      <c r="K12" s="131">
        <v>0.95336612153167266</v>
      </c>
      <c r="L12" s="18">
        <v>3</v>
      </c>
      <c r="M12" s="238">
        <v>5.7952225762949254</v>
      </c>
      <c r="O12" s="108">
        <v>588.34742903999984</v>
      </c>
    </row>
    <row r="13" spans="1:15" s="132" customFormat="1" ht="14.25" customHeight="1">
      <c r="A13" s="14">
        <v>4</v>
      </c>
      <c r="B13" s="15" t="s">
        <v>33</v>
      </c>
      <c r="C13" s="16">
        <v>418</v>
      </c>
      <c r="D13" s="17">
        <v>285.72708280999996</v>
      </c>
      <c r="E13" s="16">
        <v>87</v>
      </c>
      <c r="F13" s="17">
        <v>279.8906338339844</v>
      </c>
      <c r="G13" s="16">
        <v>516</v>
      </c>
      <c r="H13" s="108">
        <v>1129.1276059500001</v>
      </c>
      <c r="I13" s="106">
        <v>1694.7453225939844</v>
      </c>
      <c r="J13" s="17">
        <v>904.1357184650376</v>
      </c>
      <c r="K13" s="138">
        <v>0.87443686603950832</v>
      </c>
      <c r="L13" s="18">
        <v>4</v>
      </c>
      <c r="M13" s="238">
        <v>5.0302283866060327</v>
      </c>
      <c r="O13" s="108">
        <v>1108.7433516800004</v>
      </c>
    </row>
    <row r="14" spans="1:15" s="18" customFormat="1" ht="14.25" customHeight="1">
      <c r="A14" s="14">
        <v>5</v>
      </c>
      <c r="B14" s="164" t="s">
        <v>42</v>
      </c>
      <c r="C14" s="16">
        <v>6</v>
      </c>
      <c r="D14" s="17">
        <v>1075.037646</v>
      </c>
      <c r="E14" s="16">
        <v>5</v>
      </c>
      <c r="F14" s="17">
        <v>137.34571399999999</v>
      </c>
      <c r="G14" s="16">
        <v>9</v>
      </c>
      <c r="H14" s="108">
        <v>41.519006079999997</v>
      </c>
      <c r="I14" s="106">
        <v>1253.9023660800001</v>
      </c>
      <c r="J14" s="17">
        <v>-104.53718955999756</v>
      </c>
      <c r="K14" s="138">
        <v>-12.994796984286072</v>
      </c>
      <c r="L14" s="18">
        <v>5</v>
      </c>
      <c r="M14" s="238">
        <v>3.7217481540140382</v>
      </c>
      <c r="O14" s="108">
        <v>38.451436080000001</v>
      </c>
    </row>
    <row r="15" spans="1:15" s="18" customFormat="1" ht="14.25" customHeight="1">
      <c r="A15" s="14">
        <v>6</v>
      </c>
      <c r="B15" s="165" t="s">
        <v>29</v>
      </c>
      <c r="C15" s="16">
        <v>8</v>
      </c>
      <c r="D15" s="17">
        <v>735.68991300000005</v>
      </c>
      <c r="E15" s="16">
        <v>3</v>
      </c>
      <c r="F15" s="17">
        <v>31.811786000000001</v>
      </c>
      <c r="G15" s="16">
        <v>17</v>
      </c>
      <c r="H15" s="108">
        <v>297.85135000000002</v>
      </c>
      <c r="I15" s="106">
        <v>1065.3530490000001</v>
      </c>
      <c r="J15" s="17">
        <v>1120.2063443100001</v>
      </c>
      <c r="K15" s="138">
        <v>-4.8967135018135766E-2</v>
      </c>
      <c r="L15" s="18">
        <v>6</v>
      </c>
      <c r="M15" s="238">
        <v>3.1621088298002364</v>
      </c>
      <c r="O15" s="108">
        <v>233.41034999999997</v>
      </c>
    </row>
    <row r="16" spans="1:15" s="18" customFormat="1" ht="14.25" customHeight="1">
      <c r="A16" s="14">
        <v>7</v>
      </c>
      <c r="B16" s="15" t="s">
        <v>34</v>
      </c>
      <c r="C16" s="16">
        <v>87</v>
      </c>
      <c r="D16" s="17">
        <v>393.52935626000004</v>
      </c>
      <c r="E16" s="16">
        <v>16</v>
      </c>
      <c r="F16" s="17">
        <v>219.38358255151368</v>
      </c>
      <c r="G16" s="16">
        <v>214</v>
      </c>
      <c r="H16" s="108">
        <v>295.76114753000002</v>
      </c>
      <c r="I16" s="106">
        <v>908.67408634151377</v>
      </c>
      <c r="J16" s="17">
        <v>96.354728661974065</v>
      </c>
      <c r="K16" s="138">
        <v>8.4305084862961959</v>
      </c>
      <c r="L16" s="18">
        <v>7</v>
      </c>
      <c r="M16" s="238">
        <v>2.6970649349792803</v>
      </c>
      <c r="O16" s="108">
        <v>291.65271203000009</v>
      </c>
    </row>
    <row r="17" spans="1:15" s="18" customFormat="1" ht="14.25" customHeight="1">
      <c r="A17" s="14">
        <v>8</v>
      </c>
      <c r="B17" s="15" t="s">
        <v>37</v>
      </c>
      <c r="C17" s="16">
        <v>51</v>
      </c>
      <c r="D17" s="17">
        <v>216.25980742000002</v>
      </c>
      <c r="E17" s="16">
        <v>29</v>
      </c>
      <c r="F17" s="17">
        <v>68.382829375</v>
      </c>
      <c r="G17" s="16">
        <v>41</v>
      </c>
      <c r="H17" s="108">
        <v>137.52811474999999</v>
      </c>
      <c r="I17" s="106">
        <v>422.17075154500003</v>
      </c>
      <c r="J17" s="17">
        <v>597.66875058899325</v>
      </c>
      <c r="K17" s="138">
        <v>-0.29363756908997274</v>
      </c>
      <c r="L17" s="18">
        <v>8</v>
      </c>
      <c r="M17" s="238">
        <v>1.2530586573126203</v>
      </c>
      <c r="O17" s="108">
        <v>122.55455974999998</v>
      </c>
    </row>
    <row r="18" spans="1:15" s="18" customFormat="1" ht="14.25" customHeight="1">
      <c r="A18" s="14">
        <v>9</v>
      </c>
      <c r="B18" s="15" t="s">
        <v>35</v>
      </c>
      <c r="C18" s="16">
        <v>130</v>
      </c>
      <c r="D18" s="17">
        <v>262.41570072000002</v>
      </c>
      <c r="E18" s="16">
        <v>19</v>
      </c>
      <c r="F18" s="17">
        <v>26.235616687499999</v>
      </c>
      <c r="G18" s="16">
        <v>120</v>
      </c>
      <c r="H18" s="108">
        <v>81.000638800000019</v>
      </c>
      <c r="I18" s="106">
        <v>369.65195620750001</v>
      </c>
      <c r="J18" s="17">
        <v>562.66808245928723</v>
      </c>
      <c r="K18" s="138">
        <v>-0.34303727591613165</v>
      </c>
      <c r="L18" s="18">
        <v>9</v>
      </c>
      <c r="M18" s="238">
        <v>1.0971759228303162</v>
      </c>
      <c r="O18" s="108">
        <v>57.39644941000001</v>
      </c>
    </row>
    <row r="19" spans="1:15" s="18" customFormat="1" ht="14.25" customHeight="1">
      <c r="A19" s="14">
        <v>10</v>
      </c>
      <c r="B19" s="15" t="s">
        <v>40</v>
      </c>
      <c r="C19" s="16">
        <v>39</v>
      </c>
      <c r="D19" s="17">
        <v>92.93933195999999</v>
      </c>
      <c r="E19" s="16">
        <v>15</v>
      </c>
      <c r="F19" s="17">
        <v>74.389357312499996</v>
      </c>
      <c r="G19" s="16">
        <v>43</v>
      </c>
      <c r="H19" s="108">
        <v>42.937420539999991</v>
      </c>
      <c r="I19" s="106">
        <v>210.26610981249996</v>
      </c>
      <c r="J19" s="17">
        <v>38.437730610000003</v>
      </c>
      <c r="K19" s="138">
        <v>4.4703049965649351</v>
      </c>
      <c r="L19" s="18">
        <v>10</v>
      </c>
      <c r="M19" s="238">
        <v>0.62409763887187431</v>
      </c>
      <c r="O19" s="108">
        <v>42.728120419999996</v>
      </c>
    </row>
    <row r="20" spans="1:15" s="18" customFormat="1" ht="14.25" customHeight="1">
      <c r="A20" s="14">
        <v>11</v>
      </c>
      <c r="B20" s="15" t="s">
        <v>41</v>
      </c>
      <c r="C20" s="16">
        <v>82</v>
      </c>
      <c r="D20" s="17">
        <v>29.286557460000001</v>
      </c>
      <c r="E20" s="16">
        <v>20</v>
      </c>
      <c r="F20" s="17">
        <v>124.09065670312501</v>
      </c>
      <c r="G20" s="16">
        <v>67</v>
      </c>
      <c r="H20" s="108">
        <v>21.46413604999999</v>
      </c>
      <c r="I20" s="106">
        <v>174.841350213125</v>
      </c>
      <c r="J20" s="17">
        <v>111.53894130165665</v>
      </c>
      <c r="K20" s="138">
        <v>0.56753639735800632</v>
      </c>
      <c r="L20" s="18">
        <v>11</v>
      </c>
      <c r="M20" s="238">
        <v>0.51895226454936261</v>
      </c>
      <c r="O20" s="108">
        <v>20.867096029999988</v>
      </c>
    </row>
    <row r="21" spans="1:15" s="18" customFormat="1" ht="14.25" customHeight="1">
      <c r="A21" s="14">
        <v>12</v>
      </c>
      <c r="B21" s="15" t="s">
        <v>43</v>
      </c>
      <c r="C21" s="16">
        <v>2</v>
      </c>
      <c r="D21" s="17">
        <v>12.05</v>
      </c>
      <c r="E21" s="16">
        <v>3</v>
      </c>
      <c r="F21" s="17">
        <v>81.283350999999996</v>
      </c>
      <c r="G21" s="16">
        <v>9</v>
      </c>
      <c r="H21" s="108">
        <v>76.400106199999996</v>
      </c>
      <c r="I21" s="106">
        <v>169.73345719999998</v>
      </c>
      <c r="J21" s="17">
        <v>94.96859972</v>
      </c>
      <c r="K21" s="138">
        <v>0.78725871183140961</v>
      </c>
      <c r="L21" s="18">
        <v>12</v>
      </c>
      <c r="M21" s="238">
        <v>0.50379136214838061</v>
      </c>
      <c r="O21" s="108">
        <v>76.400106199999996</v>
      </c>
    </row>
    <row r="22" spans="1:15" s="18" customFormat="1" ht="14.25" customHeight="1">
      <c r="A22" s="14">
        <v>13</v>
      </c>
      <c r="B22" s="15" t="s">
        <v>36</v>
      </c>
      <c r="C22" s="16">
        <v>5</v>
      </c>
      <c r="D22" s="17">
        <v>2.75817377</v>
      </c>
      <c r="E22" s="16">
        <v>1</v>
      </c>
      <c r="F22" s="17">
        <v>0.02</v>
      </c>
      <c r="G22" s="16">
        <v>18</v>
      </c>
      <c r="H22" s="108">
        <v>157.18009951999997</v>
      </c>
      <c r="I22" s="106">
        <v>159.95827328999997</v>
      </c>
      <c r="J22" s="17">
        <v>121.41454152999999</v>
      </c>
      <c r="K22" s="138">
        <v>0.31745564636898371</v>
      </c>
      <c r="L22" s="18">
        <v>13</v>
      </c>
      <c r="M22" s="238">
        <v>0.47477732273323431</v>
      </c>
      <c r="O22" s="108">
        <v>156.05441729999998</v>
      </c>
    </row>
    <row r="23" spans="1:15" s="18" customFormat="1" ht="14.25" customHeight="1">
      <c r="A23" s="14">
        <v>14</v>
      </c>
      <c r="B23" s="15" t="s">
        <v>39</v>
      </c>
      <c r="C23" s="16">
        <v>202</v>
      </c>
      <c r="D23" s="17">
        <v>40.939268649999988</v>
      </c>
      <c r="E23" s="16">
        <v>53</v>
      </c>
      <c r="F23" s="17">
        <v>5.6676863593749998</v>
      </c>
      <c r="G23" s="16">
        <v>209</v>
      </c>
      <c r="H23" s="108">
        <v>64.765944530000027</v>
      </c>
      <c r="I23" s="106">
        <v>111.37289953937501</v>
      </c>
      <c r="J23" s="17">
        <v>150.56043003255053</v>
      </c>
      <c r="K23" s="138">
        <v>-0.2602777534887708</v>
      </c>
      <c r="L23" s="18">
        <v>14</v>
      </c>
      <c r="M23" s="238">
        <v>0.33056950403857382</v>
      </c>
      <c r="O23" s="108">
        <v>61.215204530000022</v>
      </c>
    </row>
    <row r="24" spans="1:15" s="18" customFormat="1" ht="14.25" customHeight="1">
      <c r="A24" s="14">
        <v>15</v>
      </c>
      <c r="B24" s="167" t="s">
        <v>44</v>
      </c>
      <c r="C24" s="16">
        <v>1</v>
      </c>
      <c r="D24" s="17">
        <v>15</v>
      </c>
      <c r="E24" s="16">
        <v>2</v>
      </c>
      <c r="F24" s="17">
        <v>85.347509000000002</v>
      </c>
      <c r="G24" s="16">
        <v>5</v>
      </c>
      <c r="H24" s="108">
        <v>1.3037647999999999</v>
      </c>
      <c r="I24" s="106">
        <v>101.6512738</v>
      </c>
      <c r="J24" s="17">
        <v>2.81434308</v>
      </c>
      <c r="K24" s="138">
        <v>35.119005718378872</v>
      </c>
      <c r="L24" s="18">
        <v>15</v>
      </c>
      <c r="M24" s="238">
        <v>0.3017144323613058</v>
      </c>
      <c r="O24" s="108">
        <v>1.3037647999999999</v>
      </c>
    </row>
    <row r="25" spans="1:15" s="18" customFormat="1" ht="14.25" customHeight="1">
      <c r="A25" s="14">
        <v>16</v>
      </c>
      <c r="B25" s="166" t="s">
        <v>38</v>
      </c>
      <c r="C25" s="16">
        <v>5</v>
      </c>
      <c r="D25" s="17">
        <v>26.121044999999999</v>
      </c>
      <c r="E25" s="16">
        <v>6</v>
      </c>
      <c r="F25" s="17">
        <v>-5.6371399999999996</v>
      </c>
      <c r="G25" s="16">
        <v>21</v>
      </c>
      <c r="H25" s="108">
        <v>26.32675162</v>
      </c>
      <c r="I25" s="106">
        <v>46.810656620000003</v>
      </c>
      <c r="J25" s="17">
        <v>91.534102070000003</v>
      </c>
      <c r="K25" s="138">
        <v>-0.4885987237390288</v>
      </c>
      <c r="L25" s="18">
        <v>16</v>
      </c>
      <c r="M25" s="238">
        <v>0.13894022339898415</v>
      </c>
      <c r="O25" s="108">
        <v>26.296751620000002</v>
      </c>
    </row>
    <row r="26" spans="1:15" s="18" customFormat="1" ht="14.25" customHeight="1">
      <c r="A26" s="14">
        <v>17</v>
      </c>
      <c r="B26" s="166" t="s">
        <v>46</v>
      </c>
      <c r="C26" s="16">
        <v>8</v>
      </c>
      <c r="D26" s="17">
        <v>4.1572139999999997</v>
      </c>
      <c r="E26" s="16">
        <v>0</v>
      </c>
      <c r="F26" s="17">
        <v>0</v>
      </c>
      <c r="G26" s="16">
        <v>12</v>
      </c>
      <c r="H26" s="108">
        <v>32.738614149999997</v>
      </c>
      <c r="I26" s="106">
        <v>36.89582815</v>
      </c>
      <c r="J26" s="17">
        <v>167.59920485000001</v>
      </c>
      <c r="K26" s="138">
        <v>-0.77985678283485005</v>
      </c>
      <c r="L26" s="18">
        <v>17</v>
      </c>
      <c r="M26" s="238">
        <v>0.10951170045030501</v>
      </c>
      <c r="O26" s="108">
        <v>32.633057149999999</v>
      </c>
    </row>
    <row r="27" spans="1:15" s="18" customFormat="1" ht="14.25" customHeight="1">
      <c r="A27" s="14">
        <v>18</v>
      </c>
      <c r="B27" s="139" t="s">
        <v>45</v>
      </c>
      <c r="C27" s="16">
        <v>4</v>
      </c>
      <c r="D27" s="17">
        <v>0.91249756000000004</v>
      </c>
      <c r="E27" s="16">
        <v>0</v>
      </c>
      <c r="F27" s="17">
        <v>0</v>
      </c>
      <c r="G27" s="16">
        <v>9</v>
      </c>
      <c r="H27" s="108">
        <v>1.46304525</v>
      </c>
      <c r="I27" s="106">
        <v>2.3755428099999998</v>
      </c>
      <c r="J27" s="17">
        <v>12.483475169999998</v>
      </c>
      <c r="K27" s="87">
        <v>-0.80970500780833454</v>
      </c>
      <c r="L27" s="18">
        <v>18</v>
      </c>
      <c r="M27" s="238">
        <v>7.0509254205639998E-3</v>
      </c>
      <c r="O27" s="108">
        <v>1.3292175500000001</v>
      </c>
    </row>
    <row r="28" spans="1:15" s="21" customFormat="1" ht="20.25" customHeight="1">
      <c r="A28" s="250" t="s">
        <v>47</v>
      </c>
      <c r="B28" s="251"/>
      <c r="C28" s="19">
        <v>3695</v>
      </c>
      <c r="D28" s="20">
        <v>15956.70048406</v>
      </c>
      <c r="E28" s="19">
        <v>1318</v>
      </c>
      <c r="F28" s="20">
        <v>11617.240785406746</v>
      </c>
      <c r="G28" s="19">
        <v>3225</v>
      </c>
      <c r="H28" s="101">
        <v>6117.2789364900009</v>
      </c>
      <c r="I28" s="20">
        <v>33691.220205956757</v>
      </c>
      <c r="J28" s="95">
        <v>27259.224607035747</v>
      </c>
      <c r="K28" s="88">
        <v>7.3712246586733032E-2</v>
      </c>
      <c r="M28" s="239"/>
    </row>
    <row r="29" spans="1:15" s="25" customFormat="1" ht="14.25" customHeight="1">
      <c r="A29" s="22"/>
      <c r="B29" s="22"/>
      <c r="C29" s="23"/>
      <c r="D29" s="24"/>
      <c r="E29" s="23"/>
      <c r="F29" s="24"/>
      <c r="G29" s="23"/>
      <c r="H29" s="102"/>
      <c r="I29" s="24"/>
      <c r="J29" s="160"/>
      <c r="K29" s="161"/>
      <c r="M29" s="240"/>
    </row>
    <row r="30" spans="1:15" s="25" customFormat="1" ht="14.25" customHeight="1">
      <c r="A30" s="22"/>
      <c r="B30" s="22"/>
      <c r="C30" s="23"/>
      <c r="D30" s="24"/>
      <c r="E30" s="23"/>
      <c r="F30" s="24"/>
      <c r="G30" s="23"/>
      <c r="H30" s="102"/>
      <c r="I30" s="24"/>
      <c r="J30" s="160"/>
      <c r="K30" s="161"/>
      <c r="M30" s="240"/>
    </row>
    <row r="31" spans="1:15" ht="15.75">
      <c r="A31" s="252" t="s">
        <v>264</v>
      </c>
      <c r="B31" s="252"/>
      <c r="C31" s="252"/>
      <c r="D31" s="252"/>
      <c r="E31" s="252"/>
      <c r="F31" s="252"/>
      <c r="G31" s="252"/>
      <c r="H31" s="252"/>
      <c r="I31" s="252"/>
      <c r="J31" s="252"/>
      <c r="K31" s="252"/>
    </row>
    <row r="32" spans="1:15">
      <c r="A32" s="253" t="s">
        <v>272</v>
      </c>
      <c r="B32" s="253"/>
      <c r="C32" s="253"/>
      <c r="D32" s="253"/>
      <c r="E32" s="253"/>
      <c r="F32" s="253"/>
      <c r="G32" s="253"/>
      <c r="H32" s="253"/>
      <c r="I32" s="253"/>
      <c r="J32" s="253"/>
      <c r="K32" s="253"/>
    </row>
    <row r="33" spans="1:19">
      <c r="B33" s="117"/>
      <c r="C33" s="6">
        <v>11.15020297699594</v>
      </c>
      <c r="D33" s="115"/>
      <c r="E33" s="170">
        <v>18.512898330804248</v>
      </c>
      <c r="G33" s="171">
        <v>18.542635658914726</v>
      </c>
    </row>
    <row r="34" spans="1:19" s="13" customFormat="1" ht="51">
      <c r="A34" s="9" t="s">
        <v>1</v>
      </c>
      <c r="B34" s="12" t="s">
        <v>48</v>
      </c>
      <c r="C34" s="11" t="s">
        <v>182</v>
      </c>
      <c r="D34" s="12" t="s">
        <v>189</v>
      </c>
      <c r="E34" s="11" t="s">
        <v>190</v>
      </c>
      <c r="F34" s="12" t="s">
        <v>26</v>
      </c>
      <c r="G34" s="11" t="s">
        <v>192</v>
      </c>
      <c r="H34" s="100" t="s">
        <v>27</v>
      </c>
      <c r="I34" s="12" t="s">
        <v>28</v>
      </c>
      <c r="J34" s="94" t="s">
        <v>263</v>
      </c>
      <c r="K34" s="91" t="s">
        <v>187</v>
      </c>
      <c r="M34" s="237"/>
    </row>
    <row r="35" spans="1:19" s="18" customFormat="1">
      <c r="A35" s="28">
        <v>1</v>
      </c>
      <c r="B35" s="133" t="s">
        <v>49</v>
      </c>
      <c r="C35" s="107">
        <v>490</v>
      </c>
      <c r="D35" s="106">
        <v>4289.3870382300001</v>
      </c>
      <c r="E35" s="107">
        <v>180</v>
      </c>
      <c r="F35" s="106">
        <v>2106.0127038964843</v>
      </c>
      <c r="G35" s="107">
        <v>336</v>
      </c>
      <c r="H35" s="108">
        <v>2101.6010537100001</v>
      </c>
      <c r="I35" s="17">
        <v>8497.000795836484</v>
      </c>
      <c r="J35" s="17">
        <v>7793.8518671671081</v>
      </c>
      <c r="K35" s="87">
        <v>9.0218410697733065E-2</v>
      </c>
      <c r="L35" s="18">
        <v>1</v>
      </c>
      <c r="M35" s="238">
        <v>25.220222787698798</v>
      </c>
      <c r="R35" s="174" t="s">
        <v>74</v>
      </c>
      <c r="S35" s="133" t="s">
        <v>49</v>
      </c>
    </row>
    <row r="36" spans="1:19" s="18" customFormat="1">
      <c r="A36" s="28">
        <v>2</v>
      </c>
      <c r="B36" s="133" t="s">
        <v>50</v>
      </c>
      <c r="C36" s="107">
        <v>1149</v>
      </c>
      <c r="D36" s="106">
        <v>3402.1930348099995</v>
      </c>
      <c r="E36" s="107">
        <v>252</v>
      </c>
      <c r="F36" s="106">
        <v>512.70995791406256</v>
      </c>
      <c r="G36" s="107">
        <v>598</v>
      </c>
      <c r="H36" s="108">
        <v>354.11694636999999</v>
      </c>
      <c r="I36" s="17">
        <v>4269.0199390940625</v>
      </c>
      <c r="J36" s="17">
        <v>3614.2917062463371</v>
      </c>
      <c r="K36" s="87">
        <v>0.18114980362990707</v>
      </c>
      <c r="L36" s="18">
        <v>2</v>
      </c>
      <c r="M36" s="238">
        <v>12.671016107452477</v>
      </c>
      <c r="R36" s="175" t="s">
        <v>99</v>
      </c>
      <c r="S36" s="133" t="s">
        <v>52</v>
      </c>
    </row>
    <row r="37" spans="1:19" s="18" customFormat="1">
      <c r="A37" s="28">
        <v>3</v>
      </c>
      <c r="B37" s="133" t="s">
        <v>52</v>
      </c>
      <c r="C37" s="107">
        <v>412</v>
      </c>
      <c r="D37" s="106">
        <v>659.5963545200002</v>
      </c>
      <c r="E37" s="107">
        <v>244</v>
      </c>
      <c r="F37" s="106">
        <v>2056.1933323388671</v>
      </c>
      <c r="G37" s="107">
        <v>773</v>
      </c>
      <c r="H37" s="108">
        <v>887.70220062000055</v>
      </c>
      <c r="I37" s="17">
        <v>3603.4918874788677</v>
      </c>
      <c r="J37" s="17">
        <v>3555.350361245235</v>
      </c>
      <c r="K37" s="87">
        <v>1.3540585692592977E-2</v>
      </c>
      <c r="L37" s="18">
        <v>3</v>
      </c>
      <c r="M37" s="238">
        <v>10.695640779557625</v>
      </c>
      <c r="R37" s="175" t="s">
        <v>72</v>
      </c>
      <c r="S37" s="133" t="s">
        <v>50</v>
      </c>
    </row>
    <row r="38" spans="1:19" s="18" customFormat="1">
      <c r="A38" s="28">
        <v>4</v>
      </c>
      <c r="B38" s="133" t="s">
        <v>51</v>
      </c>
      <c r="C38" s="107">
        <v>271</v>
      </c>
      <c r="D38" s="106">
        <v>1559.7107823599999</v>
      </c>
      <c r="E38" s="107">
        <v>130</v>
      </c>
      <c r="F38" s="106">
        <v>1460.3460102429199</v>
      </c>
      <c r="G38" s="107">
        <v>209</v>
      </c>
      <c r="H38" s="108">
        <v>552.3162254199998</v>
      </c>
      <c r="I38" s="17">
        <v>3572.3730180229195</v>
      </c>
      <c r="J38" s="17">
        <v>3012.840266302906</v>
      </c>
      <c r="K38" s="87">
        <v>0.18571603611983822</v>
      </c>
      <c r="L38" s="18">
        <v>4</v>
      </c>
      <c r="M38" s="238">
        <v>10.603275856988136</v>
      </c>
      <c r="O38" s="27"/>
      <c r="R38" s="175" t="s">
        <v>65</v>
      </c>
      <c r="S38" s="133" t="s">
        <v>51</v>
      </c>
    </row>
    <row r="39" spans="1:19" s="18" customFormat="1">
      <c r="A39" s="28">
        <v>5</v>
      </c>
      <c r="B39" s="136" t="s">
        <v>54</v>
      </c>
      <c r="C39" s="107">
        <v>433</v>
      </c>
      <c r="D39" s="106">
        <v>1660.0025381</v>
      </c>
      <c r="E39" s="107">
        <v>168</v>
      </c>
      <c r="F39" s="128">
        <v>1162.9379825000001</v>
      </c>
      <c r="G39" s="107">
        <v>122</v>
      </c>
      <c r="H39" s="108">
        <v>179.09187154000003</v>
      </c>
      <c r="I39" s="17">
        <v>3002.03239214</v>
      </c>
      <c r="J39" s="17">
        <v>2890.207377880005</v>
      </c>
      <c r="K39" s="87">
        <v>3.8691000208441739E-2</v>
      </c>
      <c r="L39" s="18">
        <v>5</v>
      </c>
      <c r="M39" s="238">
        <v>8.9104294050152237</v>
      </c>
      <c r="R39" s="175" t="s">
        <v>94</v>
      </c>
      <c r="S39" s="136" t="s">
        <v>54</v>
      </c>
    </row>
    <row r="40" spans="1:19" s="134" customFormat="1">
      <c r="A40" s="28">
        <v>6</v>
      </c>
      <c r="B40" s="133" t="s">
        <v>56</v>
      </c>
      <c r="C40" s="107">
        <v>39</v>
      </c>
      <c r="D40" s="106">
        <v>238.95774800000001</v>
      </c>
      <c r="E40" s="107">
        <v>13</v>
      </c>
      <c r="F40" s="106">
        <v>1599.4061810000001</v>
      </c>
      <c r="G40" s="107">
        <v>49</v>
      </c>
      <c r="H40" s="108">
        <v>227.88978488999999</v>
      </c>
      <c r="I40" s="17">
        <v>2066.2537138900002</v>
      </c>
      <c r="J40" s="17">
        <v>139.25333546000002</v>
      </c>
      <c r="K40" s="87">
        <v>13.838091361075682</v>
      </c>
      <c r="L40" s="18">
        <v>6</v>
      </c>
      <c r="M40" s="238">
        <v>6.1329144544449541</v>
      </c>
      <c r="N40" s="135"/>
      <c r="Q40" s="18"/>
      <c r="R40" s="175" t="s">
        <v>62</v>
      </c>
      <c r="S40" s="133" t="s">
        <v>56</v>
      </c>
    </row>
    <row r="41" spans="1:19" s="18" customFormat="1">
      <c r="A41" s="28">
        <v>7</v>
      </c>
      <c r="B41" s="133" t="s">
        <v>53</v>
      </c>
      <c r="C41" s="107">
        <v>162</v>
      </c>
      <c r="D41" s="106">
        <v>951.08355547999997</v>
      </c>
      <c r="E41" s="107">
        <v>90</v>
      </c>
      <c r="F41" s="106">
        <v>418.84102741187502</v>
      </c>
      <c r="G41" s="107">
        <v>217</v>
      </c>
      <c r="H41" s="108">
        <v>298.33306030000006</v>
      </c>
      <c r="I41" s="106">
        <v>1668.2576431918751</v>
      </c>
      <c r="J41" s="17">
        <v>1471.9549213537928</v>
      </c>
      <c r="K41" s="87">
        <v>0.13336191142153853</v>
      </c>
      <c r="L41" s="18">
        <v>7</v>
      </c>
      <c r="M41" s="238">
        <v>4.9516094489712792</v>
      </c>
      <c r="R41" s="175" t="s">
        <v>57</v>
      </c>
      <c r="S41" s="133" t="s">
        <v>53</v>
      </c>
    </row>
    <row r="42" spans="1:19" s="18" customFormat="1">
      <c r="A42" s="28">
        <v>8</v>
      </c>
      <c r="B42" s="133" t="s">
        <v>98</v>
      </c>
      <c r="C42" s="107">
        <v>4</v>
      </c>
      <c r="D42" s="106">
        <v>1000.3</v>
      </c>
      <c r="E42" s="107">
        <v>4</v>
      </c>
      <c r="F42" s="106">
        <v>20.241375999999999</v>
      </c>
      <c r="G42" s="107">
        <v>7</v>
      </c>
      <c r="H42" s="108">
        <v>0.58012679</v>
      </c>
      <c r="I42" s="17">
        <v>1021.1215027899999</v>
      </c>
      <c r="J42" s="17">
        <v>1.10425</v>
      </c>
      <c r="K42" s="87">
        <v>923.71949539506443</v>
      </c>
      <c r="L42" s="18">
        <v>8</v>
      </c>
      <c r="M42" s="238">
        <v>3.0308237473971382</v>
      </c>
      <c r="N42" s="92"/>
      <c r="O42" s="133"/>
      <c r="R42" s="175" t="s">
        <v>109</v>
      </c>
      <c r="S42" s="133" t="s">
        <v>98</v>
      </c>
    </row>
    <row r="43" spans="1:19" s="18" customFormat="1">
      <c r="A43" s="28">
        <v>9</v>
      </c>
      <c r="B43" s="133" t="s">
        <v>61</v>
      </c>
      <c r="C43" s="107">
        <v>36</v>
      </c>
      <c r="D43" s="106">
        <v>89.980651469999998</v>
      </c>
      <c r="E43" s="107">
        <v>23</v>
      </c>
      <c r="F43" s="106">
        <v>523.83630927343745</v>
      </c>
      <c r="G43" s="107">
        <v>34</v>
      </c>
      <c r="H43" s="108">
        <v>352.47691214999998</v>
      </c>
      <c r="I43" s="17">
        <v>966.29387289343742</v>
      </c>
      <c r="J43" s="17">
        <v>141.41643780000001</v>
      </c>
      <c r="K43" s="87">
        <v>5.8329671424762575</v>
      </c>
      <c r="L43" s="18">
        <v>9</v>
      </c>
      <c r="M43" s="238">
        <v>2.8680880864106926</v>
      </c>
      <c r="O43" s="133"/>
      <c r="R43" s="175" t="s">
        <v>87</v>
      </c>
      <c r="S43" s="133" t="s">
        <v>61</v>
      </c>
    </row>
    <row r="44" spans="1:19" s="132" customFormat="1">
      <c r="A44" s="28">
        <v>10</v>
      </c>
      <c r="B44" s="136" t="s">
        <v>55</v>
      </c>
      <c r="C44" s="129">
        <v>31</v>
      </c>
      <c r="D44" s="128">
        <v>327.23276299999998</v>
      </c>
      <c r="E44" s="129">
        <v>30</v>
      </c>
      <c r="F44" s="128">
        <v>294.36018834472657</v>
      </c>
      <c r="G44" s="107">
        <v>23</v>
      </c>
      <c r="H44" s="108">
        <v>294.03206831</v>
      </c>
      <c r="I44" s="130">
        <v>915.62501965472654</v>
      </c>
      <c r="J44" s="17">
        <v>462.72489768999998</v>
      </c>
      <c r="K44" s="87">
        <v>0.97876756627032524</v>
      </c>
      <c r="L44" s="18">
        <v>10</v>
      </c>
      <c r="M44" s="238">
        <v>2.7176962248842513</v>
      </c>
      <c r="O44" s="133"/>
      <c r="Q44" s="18"/>
      <c r="R44" s="175" t="s">
        <v>110</v>
      </c>
      <c r="S44" s="136" t="s">
        <v>55</v>
      </c>
    </row>
    <row r="45" spans="1:19" s="18" customFormat="1">
      <c r="A45" s="28">
        <v>11</v>
      </c>
      <c r="B45" s="133" t="s">
        <v>66</v>
      </c>
      <c r="C45" s="107">
        <v>7</v>
      </c>
      <c r="D45" s="106">
        <v>280.85842500000001</v>
      </c>
      <c r="E45" s="107">
        <v>6</v>
      </c>
      <c r="F45" s="106">
        <v>338.70752199999998</v>
      </c>
      <c r="G45" s="107">
        <v>10</v>
      </c>
      <c r="H45" s="108">
        <v>45.067650060000005</v>
      </c>
      <c r="I45" s="17">
        <v>664.63359706000006</v>
      </c>
      <c r="J45" s="17">
        <v>1214.7677684</v>
      </c>
      <c r="K45" s="87">
        <v>-0.45287188683364143</v>
      </c>
      <c r="L45" s="18">
        <v>11</v>
      </c>
      <c r="M45" s="238">
        <v>1.9727204684100168</v>
      </c>
      <c r="O45" s="133"/>
      <c r="R45" s="175" t="s">
        <v>160</v>
      </c>
      <c r="S45" s="133" t="s">
        <v>60</v>
      </c>
    </row>
    <row r="46" spans="1:19" s="18" customFormat="1">
      <c r="A46" s="28">
        <v>12</v>
      </c>
      <c r="B46" s="133" t="s">
        <v>60</v>
      </c>
      <c r="C46" s="107">
        <v>117</v>
      </c>
      <c r="D46" s="106">
        <v>460.39270605000002</v>
      </c>
      <c r="E46" s="107">
        <v>28</v>
      </c>
      <c r="F46" s="106">
        <v>-34.202390999999999</v>
      </c>
      <c r="G46" s="107">
        <v>131</v>
      </c>
      <c r="H46" s="108">
        <v>201.52915058000002</v>
      </c>
      <c r="I46" s="17">
        <v>627.71946563000006</v>
      </c>
      <c r="J46" s="17">
        <v>223.70971070380054</v>
      </c>
      <c r="K46" s="87">
        <v>1.8059553769711969</v>
      </c>
      <c r="L46" s="18">
        <v>12</v>
      </c>
      <c r="M46" s="238">
        <v>1.8631544414025609</v>
      </c>
      <c r="O46" s="133"/>
      <c r="R46" s="175" t="s">
        <v>55</v>
      </c>
      <c r="S46" s="106" t="s">
        <v>64</v>
      </c>
    </row>
    <row r="47" spans="1:19" s="18" customFormat="1">
      <c r="A47" s="28">
        <v>13</v>
      </c>
      <c r="B47" s="106" t="s">
        <v>64</v>
      </c>
      <c r="C47" s="107">
        <v>43</v>
      </c>
      <c r="D47" s="106">
        <v>159.70100099999999</v>
      </c>
      <c r="E47" s="107">
        <v>21</v>
      </c>
      <c r="F47" s="106">
        <v>206.865431</v>
      </c>
      <c r="G47" s="107">
        <v>20</v>
      </c>
      <c r="H47" s="108">
        <v>200.30586840999999</v>
      </c>
      <c r="I47" s="17">
        <v>566.87230040999998</v>
      </c>
      <c r="J47" s="17">
        <v>641.34714594000252</v>
      </c>
      <c r="K47" s="87">
        <v>-0.11612251804885965</v>
      </c>
      <c r="L47" s="18">
        <v>13</v>
      </c>
      <c r="M47" s="238">
        <v>1.682552002998617</v>
      </c>
      <c r="O47" s="133"/>
      <c r="R47" s="175" t="s">
        <v>146</v>
      </c>
      <c r="S47" s="133" t="s">
        <v>66</v>
      </c>
    </row>
    <row r="48" spans="1:19" s="18" customFormat="1">
      <c r="A48" s="28">
        <v>14</v>
      </c>
      <c r="B48" s="106" t="s">
        <v>73</v>
      </c>
      <c r="C48" s="107">
        <v>16</v>
      </c>
      <c r="D48" s="106">
        <v>161.33961274000001</v>
      </c>
      <c r="E48" s="107">
        <v>11</v>
      </c>
      <c r="F48" s="106">
        <v>301.23127299999999</v>
      </c>
      <c r="G48" s="107">
        <v>13</v>
      </c>
      <c r="H48" s="108">
        <v>73.984465680000014</v>
      </c>
      <c r="I48" s="17">
        <v>536.55535141999997</v>
      </c>
      <c r="J48" s="17">
        <v>106.41145514</v>
      </c>
      <c r="K48" s="87">
        <v>4.0422705968458192</v>
      </c>
      <c r="L48" s="18">
        <v>14</v>
      </c>
      <c r="M48" s="238">
        <v>1.5925672864918523</v>
      </c>
      <c r="O48" s="136"/>
      <c r="R48" s="175" t="s">
        <v>75</v>
      </c>
      <c r="S48" s="133" t="s">
        <v>59</v>
      </c>
    </row>
    <row r="49" spans="1:19" s="18" customFormat="1">
      <c r="A49" s="28">
        <v>15</v>
      </c>
      <c r="B49" s="133" t="s">
        <v>59</v>
      </c>
      <c r="C49" s="107">
        <v>33</v>
      </c>
      <c r="D49" s="106">
        <v>36.295264000000003</v>
      </c>
      <c r="E49" s="107">
        <v>10</v>
      </c>
      <c r="F49" s="106">
        <v>193.47885099999999</v>
      </c>
      <c r="G49" s="107">
        <v>45</v>
      </c>
      <c r="H49" s="108">
        <v>8.0240805300000009</v>
      </c>
      <c r="I49" s="17">
        <v>237.79819552999999</v>
      </c>
      <c r="J49" s="17">
        <v>225.64850234687501</v>
      </c>
      <c r="K49" s="87">
        <v>5.3843447028281366E-2</v>
      </c>
      <c r="L49" s="18">
        <v>15</v>
      </c>
      <c r="M49" s="238">
        <v>0.70581651265915357</v>
      </c>
      <c r="O49" s="133"/>
      <c r="R49" s="175" t="s">
        <v>81</v>
      </c>
      <c r="S49" s="106" t="s">
        <v>73</v>
      </c>
    </row>
    <row r="50" spans="1:19" s="18" customFormat="1">
      <c r="A50" s="28">
        <v>16</v>
      </c>
      <c r="B50" s="133" t="s">
        <v>69</v>
      </c>
      <c r="C50" s="107">
        <v>36</v>
      </c>
      <c r="D50" s="106">
        <v>155.44693973</v>
      </c>
      <c r="E50" s="107">
        <v>11</v>
      </c>
      <c r="F50" s="106">
        <v>13.649963</v>
      </c>
      <c r="G50" s="107">
        <v>35</v>
      </c>
      <c r="H50" s="108">
        <v>18.722855240000001</v>
      </c>
      <c r="I50" s="17">
        <v>187.81975797000001</v>
      </c>
      <c r="J50" s="17">
        <v>93.697314320000004</v>
      </c>
      <c r="K50" s="87">
        <v>1.0045372627068914</v>
      </c>
      <c r="L50" s="18">
        <v>16</v>
      </c>
      <c r="M50" s="238">
        <v>0.55747389623125831</v>
      </c>
      <c r="O50" s="133"/>
      <c r="R50" s="175" t="s">
        <v>68</v>
      </c>
      <c r="S50" s="133" t="s">
        <v>58</v>
      </c>
    </row>
    <row r="51" spans="1:19" s="18" customFormat="1">
      <c r="A51" s="28">
        <v>17</v>
      </c>
      <c r="B51" s="133" t="s">
        <v>58</v>
      </c>
      <c r="C51" s="107">
        <v>21</v>
      </c>
      <c r="D51" s="106">
        <v>70.597594340000001</v>
      </c>
      <c r="E51" s="107">
        <v>9</v>
      </c>
      <c r="F51" s="106">
        <v>43.878467999999998</v>
      </c>
      <c r="G51" s="107">
        <v>21</v>
      </c>
      <c r="H51" s="108">
        <v>65.569461410000002</v>
      </c>
      <c r="I51" s="17">
        <v>180.04552375</v>
      </c>
      <c r="J51" s="17">
        <v>164.83962404999997</v>
      </c>
      <c r="K51" s="87">
        <v>9.2246629338269548E-2</v>
      </c>
      <c r="L51" s="18">
        <v>17</v>
      </c>
      <c r="M51" s="238">
        <v>0.53439894028583512</v>
      </c>
      <c r="O51" s="136"/>
      <c r="R51" s="175" t="s">
        <v>66</v>
      </c>
      <c r="S51" s="133" t="s">
        <v>69</v>
      </c>
    </row>
    <row r="52" spans="1:19" s="18" customFormat="1">
      <c r="A52" s="28">
        <v>18</v>
      </c>
      <c r="B52" s="133" t="s">
        <v>67</v>
      </c>
      <c r="C52" s="107">
        <v>20</v>
      </c>
      <c r="D52" s="106">
        <v>84.932584000000006</v>
      </c>
      <c r="E52" s="107">
        <v>13</v>
      </c>
      <c r="F52" s="106">
        <v>29.251000000000001</v>
      </c>
      <c r="G52" s="107">
        <v>11</v>
      </c>
      <c r="H52" s="108">
        <v>49.321132499999997</v>
      </c>
      <c r="I52" s="17">
        <v>163.5047165</v>
      </c>
      <c r="J52" s="17">
        <v>175.62807999999998</v>
      </c>
      <c r="K52" s="87">
        <v>-6.9028617177845253E-2</v>
      </c>
      <c r="L52" s="18">
        <v>18</v>
      </c>
      <c r="M52" s="238">
        <v>0.48530363548866573</v>
      </c>
      <c r="O52" s="106"/>
      <c r="R52" s="175" t="s">
        <v>69</v>
      </c>
      <c r="S52" s="133" t="s">
        <v>86</v>
      </c>
    </row>
    <row r="53" spans="1:19" s="18" customFormat="1">
      <c r="A53" s="28">
        <v>19</v>
      </c>
      <c r="B53" s="133" t="s">
        <v>86</v>
      </c>
      <c r="C53" s="107">
        <v>11</v>
      </c>
      <c r="D53" s="106">
        <v>7.1522119999999996</v>
      </c>
      <c r="E53" s="107">
        <v>6</v>
      </c>
      <c r="F53" s="106">
        <v>123.029715</v>
      </c>
      <c r="G53" s="107">
        <v>15</v>
      </c>
      <c r="H53" s="108">
        <v>3.1577217900000001</v>
      </c>
      <c r="I53" s="17">
        <v>133.33964879000001</v>
      </c>
      <c r="J53" s="17">
        <v>2.5005618723917169</v>
      </c>
      <c r="K53" s="87">
        <v>52.323875030720359</v>
      </c>
      <c r="L53" s="18">
        <v>19</v>
      </c>
      <c r="M53" s="238">
        <v>0.3957697227197044</v>
      </c>
      <c r="O53" s="133"/>
      <c r="R53" s="175" t="s">
        <v>100</v>
      </c>
      <c r="S53" s="133" t="s">
        <v>67</v>
      </c>
    </row>
    <row r="54" spans="1:19" s="18" customFormat="1">
      <c r="A54" s="28">
        <v>20</v>
      </c>
      <c r="B54" s="133" t="s">
        <v>83</v>
      </c>
      <c r="C54" s="107">
        <v>7</v>
      </c>
      <c r="D54" s="106">
        <v>72.140611039999996</v>
      </c>
      <c r="E54" s="107">
        <v>1</v>
      </c>
      <c r="F54" s="106">
        <v>2.4000000000000001E-5</v>
      </c>
      <c r="G54" s="107">
        <v>7</v>
      </c>
      <c r="H54" s="108">
        <v>12.8036443</v>
      </c>
      <c r="I54" s="17">
        <v>84.944279339999994</v>
      </c>
      <c r="J54" s="17">
        <v>40.083346380000002</v>
      </c>
      <c r="K54" s="87">
        <v>1.1191913103937803</v>
      </c>
      <c r="L54" s="18">
        <v>20</v>
      </c>
      <c r="M54" s="238">
        <v>0.25212586193295988</v>
      </c>
      <c r="O54" s="133"/>
      <c r="R54" s="175" t="s">
        <v>102</v>
      </c>
      <c r="S54" s="133" t="s">
        <v>83</v>
      </c>
    </row>
    <row r="55" spans="1:19" s="18" customFormat="1">
      <c r="A55" s="28">
        <v>21</v>
      </c>
      <c r="B55" s="133" t="s">
        <v>63</v>
      </c>
      <c r="C55" s="107">
        <v>36</v>
      </c>
      <c r="D55" s="106">
        <v>32.960541720000002</v>
      </c>
      <c r="E55" s="107">
        <v>12</v>
      </c>
      <c r="F55" s="106">
        <v>42.967503999999998</v>
      </c>
      <c r="G55" s="107">
        <v>47</v>
      </c>
      <c r="H55" s="108">
        <v>8.6185718399999995</v>
      </c>
      <c r="I55" s="17">
        <v>84.546617560000001</v>
      </c>
      <c r="J55" s="17">
        <v>25.650660595662899</v>
      </c>
      <c r="K55" s="87">
        <v>2.2960795393431477</v>
      </c>
      <c r="L55" s="18">
        <v>21</v>
      </c>
      <c r="M55" s="238">
        <v>0.25094554914651568</v>
      </c>
      <c r="O55" s="133"/>
      <c r="R55" s="175" t="s">
        <v>184</v>
      </c>
      <c r="S55" s="133" t="s">
        <v>63</v>
      </c>
    </row>
    <row r="56" spans="1:19" s="18" customFormat="1">
      <c r="A56" s="28">
        <v>22</v>
      </c>
      <c r="B56" s="133" t="s">
        <v>70</v>
      </c>
      <c r="C56" s="107">
        <v>3</v>
      </c>
      <c r="D56" s="106">
        <v>72.074269999999999</v>
      </c>
      <c r="E56" s="107">
        <v>0</v>
      </c>
      <c r="F56" s="106">
        <v>0</v>
      </c>
      <c r="G56" s="107">
        <v>2</v>
      </c>
      <c r="H56" s="108">
        <v>3.345907</v>
      </c>
      <c r="I56" s="17">
        <v>75.420176999999995</v>
      </c>
      <c r="J56" s="17">
        <v>9.7514793199999996</v>
      </c>
      <c r="K56" s="87">
        <v>6.734229292299827</v>
      </c>
      <c r="L56" s="18">
        <v>22</v>
      </c>
      <c r="M56" s="238">
        <v>0.22385706584371617</v>
      </c>
      <c r="O56" s="106"/>
      <c r="R56" s="175" t="s">
        <v>152</v>
      </c>
      <c r="S56" s="133" t="s">
        <v>70</v>
      </c>
    </row>
    <row r="57" spans="1:19" s="18" customFormat="1">
      <c r="A57" s="28">
        <v>23</v>
      </c>
      <c r="B57" s="133" t="s">
        <v>153</v>
      </c>
      <c r="C57" s="107">
        <v>1</v>
      </c>
      <c r="D57" s="106">
        <v>4</v>
      </c>
      <c r="E57" s="107">
        <v>2</v>
      </c>
      <c r="F57" s="106">
        <v>62.5</v>
      </c>
      <c r="G57" s="107">
        <v>1</v>
      </c>
      <c r="H57" s="108">
        <v>4.8534072899999998</v>
      </c>
      <c r="I57" s="17">
        <v>71.353407290000007</v>
      </c>
      <c r="J57" s="17"/>
      <c r="K57" s="87" t="e">
        <v>#DIV/0!</v>
      </c>
      <c r="M57" s="238">
        <v>0.21178635518040523</v>
      </c>
      <c r="O57" s="133"/>
      <c r="R57" s="175" t="s">
        <v>53</v>
      </c>
      <c r="S57" s="133" t="s">
        <v>153</v>
      </c>
    </row>
    <row r="58" spans="1:19" s="18" customFormat="1">
      <c r="A58" s="28">
        <v>24</v>
      </c>
      <c r="B58" s="133" t="s">
        <v>68</v>
      </c>
      <c r="C58" s="107">
        <v>27</v>
      </c>
      <c r="D58" s="106">
        <v>34.260385999999997</v>
      </c>
      <c r="E58" s="107">
        <v>4</v>
      </c>
      <c r="F58" s="106">
        <v>13.811299999999999</v>
      </c>
      <c r="G58" s="107">
        <v>26</v>
      </c>
      <c r="H58" s="108">
        <v>14.961220770000001</v>
      </c>
      <c r="I58" s="17">
        <v>63.032906769999997</v>
      </c>
      <c r="J58" s="17">
        <v>71.394726390000002</v>
      </c>
      <c r="K58" s="87">
        <v>-0.1171209701725423</v>
      </c>
      <c r="M58" s="238">
        <v>0.18709000856803498</v>
      </c>
      <c r="O58" s="133"/>
      <c r="R58" s="175" t="s">
        <v>83</v>
      </c>
      <c r="S58" s="133" t="s">
        <v>68</v>
      </c>
    </row>
    <row r="59" spans="1:19" s="18" customFormat="1">
      <c r="A59" s="28">
        <v>25</v>
      </c>
      <c r="B59" s="133" t="s">
        <v>62</v>
      </c>
      <c r="C59" s="107">
        <v>51</v>
      </c>
      <c r="D59" s="106">
        <v>30.930481850000003</v>
      </c>
      <c r="E59" s="107">
        <v>10</v>
      </c>
      <c r="F59" s="106">
        <v>19.482994000000001</v>
      </c>
      <c r="G59" s="107">
        <v>47</v>
      </c>
      <c r="H59" s="108">
        <v>4.510680390000001</v>
      </c>
      <c r="I59" s="17">
        <v>54.924156240000002</v>
      </c>
      <c r="J59" s="17">
        <v>39.699972318428344</v>
      </c>
      <c r="K59" s="87">
        <v>0.38348097070346676</v>
      </c>
      <c r="M59" s="238">
        <v>0.16302216394729802</v>
      </c>
      <c r="O59" s="133"/>
      <c r="R59" s="175" t="s">
        <v>158</v>
      </c>
      <c r="S59" s="133" t="s">
        <v>160</v>
      </c>
    </row>
    <row r="60" spans="1:19" s="18" customFormat="1">
      <c r="A60" s="28">
        <v>26</v>
      </c>
      <c r="B60" s="133" t="s">
        <v>160</v>
      </c>
      <c r="C60" s="107">
        <v>1</v>
      </c>
      <c r="D60" s="106">
        <v>0.1</v>
      </c>
      <c r="E60" s="107">
        <v>0</v>
      </c>
      <c r="F60" s="106">
        <v>0</v>
      </c>
      <c r="G60" s="107">
        <v>1</v>
      </c>
      <c r="H60" s="108">
        <v>52.2</v>
      </c>
      <c r="I60" s="17">
        <v>52.300000000000004</v>
      </c>
      <c r="J60" s="17" t="e">
        <v>#N/A</v>
      </c>
      <c r="K60" s="87" t="e">
        <v>#N/A</v>
      </c>
      <c r="M60" s="238">
        <v>0.15523332096696563</v>
      </c>
      <c r="O60" s="133"/>
      <c r="R60" s="175" t="s">
        <v>58</v>
      </c>
      <c r="S60" s="133" t="s">
        <v>62</v>
      </c>
    </row>
    <row r="61" spans="1:19" s="18" customFormat="1">
      <c r="A61" s="28">
        <v>27</v>
      </c>
      <c r="B61" s="133" t="s">
        <v>87</v>
      </c>
      <c r="C61" s="107">
        <v>9</v>
      </c>
      <c r="D61" s="106">
        <v>7.6850415999999999</v>
      </c>
      <c r="E61" s="107">
        <v>2</v>
      </c>
      <c r="F61" s="106">
        <v>38.156939999999999</v>
      </c>
      <c r="G61" s="107">
        <v>7</v>
      </c>
      <c r="H61" s="108">
        <v>5.0942077699999997</v>
      </c>
      <c r="I61" s="17">
        <v>50.936189369999994</v>
      </c>
      <c r="J61" s="17">
        <v>10.5163792725</v>
      </c>
      <c r="K61" s="87">
        <v>3.8435101140937853</v>
      </c>
      <c r="M61" s="238">
        <v>0.15118535054124954</v>
      </c>
      <c r="O61" s="133"/>
      <c r="R61" s="175" t="s">
        <v>52</v>
      </c>
      <c r="S61" s="133" t="s">
        <v>87</v>
      </c>
    </row>
    <row r="62" spans="1:19" s="18" customFormat="1">
      <c r="A62" s="28">
        <v>28</v>
      </c>
      <c r="B62" s="133" t="s">
        <v>91</v>
      </c>
      <c r="C62" s="107">
        <v>1</v>
      </c>
      <c r="D62" s="106">
        <v>30.295262999999998</v>
      </c>
      <c r="E62" s="107">
        <v>1</v>
      </c>
      <c r="F62" s="106">
        <v>-0.30376921875000001</v>
      </c>
      <c r="G62" s="107">
        <v>0</v>
      </c>
      <c r="H62" s="108">
        <v>0</v>
      </c>
      <c r="I62" s="17">
        <v>29.99149378125</v>
      </c>
      <c r="J62" s="17">
        <v>1</v>
      </c>
      <c r="K62" s="87">
        <v>28.99149378125</v>
      </c>
      <c r="M62" s="238">
        <v>8.9018722379035076E-2</v>
      </c>
      <c r="O62" s="133"/>
      <c r="R62" s="175" t="s">
        <v>60</v>
      </c>
      <c r="S62" s="133" t="s">
        <v>91</v>
      </c>
    </row>
    <row r="63" spans="1:19" s="18" customFormat="1">
      <c r="A63" s="28">
        <v>29</v>
      </c>
      <c r="B63" s="133" t="s">
        <v>72</v>
      </c>
      <c r="C63" s="107">
        <v>50</v>
      </c>
      <c r="D63" s="106">
        <v>3.1262425700000005</v>
      </c>
      <c r="E63" s="107">
        <v>8</v>
      </c>
      <c r="F63" s="106">
        <v>8.5191339999999993</v>
      </c>
      <c r="G63" s="107">
        <v>77</v>
      </c>
      <c r="H63" s="108">
        <v>14.891119110000004</v>
      </c>
      <c r="I63" s="17">
        <v>26.536495680000002</v>
      </c>
      <c r="J63" s="17">
        <v>83.363064350000002</v>
      </c>
      <c r="K63" s="87">
        <v>-0.6816756211289634</v>
      </c>
      <c r="M63" s="238">
        <v>7.8763830807494009E-2</v>
      </c>
      <c r="O63" s="133"/>
      <c r="R63" s="175" t="s">
        <v>54</v>
      </c>
      <c r="S63" s="133" t="s">
        <v>72</v>
      </c>
    </row>
    <row r="64" spans="1:19" s="18" customFormat="1">
      <c r="A64" s="28">
        <v>30</v>
      </c>
      <c r="B64" s="133" t="s">
        <v>84</v>
      </c>
      <c r="C64" s="107">
        <v>8</v>
      </c>
      <c r="D64" s="106">
        <v>0.90440940000000003</v>
      </c>
      <c r="E64" s="107">
        <v>1</v>
      </c>
      <c r="F64" s="106">
        <v>19.693999999999999</v>
      </c>
      <c r="G64" s="107">
        <v>9</v>
      </c>
      <c r="H64" s="108">
        <v>1.6535121499999998</v>
      </c>
      <c r="I64" s="17">
        <v>22.251921549999999</v>
      </c>
      <c r="J64" s="17">
        <v>763.44708100000003</v>
      </c>
      <c r="K64" s="87">
        <v>-0.97085335434008946</v>
      </c>
      <c r="M64" s="238">
        <v>6.6046647803114505E-2</v>
      </c>
      <c r="O64" s="133"/>
      <c r="R64" s="175" t="s">
        <v>104</v>
      </c>
      <c r="S64" s="133" t="s">
        <v>84</v>
      </c>
    </row>
    <row r="65" spans="1:19" s="18" customFormat="1">
      <c r="A65" s="28">
        <v>31</v>
      </c>
      <c r="B65" s="133" t="s">
        <v>77</v>
      </c>
      <c r="C65" s="107">
        <v>8</v>
      </c>
      <c r="D65" s="106">
        <v>0.50222199999999995</v>
      </c>
      <c r="E65" s="107">
        <v>1</v>
      </c>
      <c r="F65" s="106">
        <v>8.9999999999999993E-3</v>
      </c>
      <c r="G65" s="107">
        <v>17</v>
      </c>
      <c r="H65" s="108">
        <v>20.636115</v>
      </c>
      <c r="I65" s="17">
        <v>21.147337</v>
      </c>
      <c r="J65" s="17">
        <v>4.1258983037100903</v>
      </c>
      <c r="K65" s="87">
        <v>4.1255109659353195</v>
      </c>
      <c r="M65" s="238">
        <v>6.2768094686760756E-2</v>
      </c>
      <c r="O65" s="133"/>
      <c r="R65" s="175" t="s">
        <v>96</v>
      </c>
      <c r="S65" s="133" t="s">
        <v>78</v>
      </c>
    </row>
    <row r="66" spans="1:19" s="18" customFormat="1">
      <c r="A66" s="28">
        <v>32</v>
      </c>
      <c r="B66" s="133" t="s">
        <v>78</v>
      </c>
      <c r="C66" s="107">
        <v>17</v>
      </c>
      <c r="D66" s="106">
        <v>2.3676490000000001</v>
      </c>
      <c r="E66" s="107">
        <v>4</v>
      </c>
      <c r="F66" s="106">
        <v>14.355235</v>
      </c>
      <c r="G66" s="107">
        <v>66</v>
      </c>
      <c r="H66" s="108">
        <v>4.233773460000001</v>
      </c>
      <c r="I66" s="17">
        <v>20.956657460000002</v>
      </c>
      <c r="J66" s="17">
        <v>10.138871770000002</v>
      </c>
      <c r="K66" s="87">
        <v>1.0669614859918481</v>
      </c>
      <c r="M66" s="238">
        <v>6.22021325790236E-2</v>
      </c>
      <c r="O66" s="133"/>
      <c r="R66" s="175" t="s">
        <v>106</v>
      </c>
      <c r="S66" s="133" t="s">
        <v>77</v>
      </c>
    </row>
    <row r="67" spans="1:19" s="18" customFormat="1">
      <c r="A67" s="28">
        <v>33</v>
      </c>
      <c r="B67" s="133" t="s">
        <v>71</v>
      </c>
      <c r="C67" s="107">
        <v>1</v>
      </c>
      <c r="D67" s="106">
        <v>1</v>
      </c>
      <c r="E67" s="107">
        <v>1</v>
      </c>
      <c r="F67" s="106">
        <v>14.2</v>
      </c>
      <c r="G67" s="107">
        <v>1</v>
      </c>
      <c r="H67" s="108">
        <v>4.1018160000000004</v>
      </c>
      <c r="I67" s="17">
        <v>19.301815999999999</v>
      </c>
      <c r="J67" s="17">
        <v>4.2297150000000006</v>
      </c>
      <c r="K67" s="87">
        <v>3.563384530636224</v>
      </c>
      <c r="M67" s="238">
        <v>5.7290344137157022E-2</v>
      </c>
      <c r="O67" s="133"/>
      <c r="R67" s="175" t="s">
        <v>95</v>
      </c>
      <c r="S67" s="133" t="s">
        <v>71</v>
      </c>
    </row>
    <row r="68" spans="1:19" s="18" customFormat="1">
      <c r="A68" s="28">
        <v>34</v>
      </c>
      <c r="B68" s="133" t="s">
        <v>152</v>
      </c>
      <c r="C68" s="107">
        <v>1</v>
      </c>
      <c r="D68" s="106">
        <v>18.718944</v>
      </c>
      <c r="E68" s="107">
        <v>0</v>
      </c>
      <c r="F68" s="106">
        <v>0</v>
      </c>
      <c r="G68" s="107">
        <v>1</v>
      </c>
      <c r="H68" s="108">
        <v>2.3999999999999998E-3</v>
      </c>
      <c r="I68" s="17">
        <v>18.721344000000002</v>
      </c>
      <c r="J68" s="17">
        <v>0.70410364999999997</v>
      </c>
      <c r="K68" s="87">
        <v>25.58890349453522</v>
      </c>
      <c r="M68" s="238">
        <v>5.5567426426098965E-2</v>
      </c>
      <c r="O68" s="133"/>
      <c r="R68" s="175" t="s">
        <v>80</v>
      </c>
      <c r="S68" s="133" t="s">
        <v>152</v>
      </c>
    </row>
    <row r="69" spans="1:19" s="18" customFormat="1">
      <c r="A69" s="28">
        <v>35</v>
      </c>
      <c r="B69" s="133" t="s">
        <v>101</v>
      </c>
      <c r="C69" s="107">
        <v>6</v>
      </c>
      <c r="D69" s="106">
        <v>14.445</v>
      </c>
      <c r="E69" s="107">
        <v>1</v>
      </c>
      <c r="F69" s="106">
        <v>-1.7756000000000001E-2</v>
      </c>
      <c r="G69" s="107">
        <v>13</v>
      </c>
      <c r="H69" s="108">
        <v>2.8666697599999997</v>
      </c>
      <c r="I69" s="17">
        <v>17.293913759999999</v>
      </c>
      <c r="J69" s="17">
        <v>0.54637570999999996</v>
      </c>
      <c r="K69" s="87">
        <v>30.652054517577291</v>
      </c>
      <c r="M69" s="238">
        <v>5.1330624578988578E-2</v>
      </c>
      <c r="O69" s="133"/>
      <c r="R69" s="175" t="s">
        <v>86</v>
      </c>
      <c r="S69" s="133" t="s">
        <v>101</v>
      </c>
    </row>
    <row r="70" spans="1:19" s="18" customFormat="1">
      <c r="A70" s="28">
        <v>36</v>
      </c>
      <c r="B70" s="133" t="s">
        <v>96</v>
      </c>
      <c r="C70" s="107">
        <v>17</v>
      </c>
      <c r="D70" s="106">
        <v>8.0195810000000005</v>
      </c>
      <c r="E70" s="107">
        <v>0</v>
      </c>
      <c r="F70" s="106">
        <v>0</v>
      </c>
      <c r="G70" s="107">
        <v>16</v>
      </c>
      <c r="H70" s="108">
        <v>3.4424351899999994</v>
      </c>
      <c r="I70" s="17">
        <v>11.46201619</v>
      </c>
      <c r="J70" s="17">
        <v>19.702731569999997</v>
      </c>
      <c r="K70" s="87">
        <v>-0.41825243117799826</v>
      </c>
      <c r="M70" s="238">
        <v>3.4020780844184056E-2</v>
      </c>
      <c r="O70" s="133"/>
      <c r="R70" s="175" t="s">
        <v>97</v>
      </c>
      <c r="S70" s="133" t="s">
        <v>96</v>
      </c>
    </row>
    <row r="71" spans="1:19" s="18" customFormat="1">
      <c r="A71" s="28">
        <v>37</v>
      </c>
      <c r="B71" s="133" t="s">
        <v>82</v>
      </c>
      <c r="C71" s="107">
        <v>2</v>
      </c>
      <c r="D71" s="106">
        <v>1.8453000000000001E-2</v>
      </c>
      <c r="E71" s="107">
        <v>0</v>
      </c>
      <c r="F71" s="106">
        <v>0</v>
      </c>
      <c r="G71" s="107">
        <v>38</v>
      </c>
      <c r="H71" s="108">
        <v>9.6222225999999971</v>
      </c>
      <c r="I71" s="17">
        <v>9.6406755999999962</v>
      </c>
      <c r="J71" s="17">
        <v>16.335461145662897</v>
      </c>
      <c r="K71" s="87">
        <v>-0.40983143885352646</v>
      </c>
      <c r="M71" s="238">
        <v>2.8614800951303886E-2</v>
      </c>
      <c r="O71" s="133"/>
      <c r="R71" s="175" t="s">
        <v>179</v>
      </c>
      <c r="S71" s="133" t="s">
        <v>82</v>
      </c>
    </row>
    <row r="72" spans="1:19" s="18" customFormat="1">
      <c r="A72" s="28">
        <v>38</v>
      </c>
      <c r="B72" s="133" t="s">
        <v>146</v>
      </c>
      <c r="C72" s="107">
        <v>1</v>
      </c>
      <c r="D72" s="106">
        <v>4.65815</v>
      </c>
      <c r="E72" s="107">
        <v>1</v>
      </c>
      <c r="F72" s="106">
        <v>3.03</v>
      </c>
      <c r="G72" s="107">
        <v>0</v>
      </c>
      <c r="H72" s="108">
        <v>0</v>
      </c>
      <c r="I72" s="17">
        <v>7.6881500000000003</v>
      </c>
      <c r="J72" s="17">
        <v>22.570399999999999</v>
      </c>
      <c r="K72" s="87">
        <v>-0.65937023712472964</v>
      </c>
      <c r="M72" s="238">
        <v>2.2819446588760547E-2</v>
      </c>
      <c r="O72" s="133"/>
      <c r="R72" s="175" t="s">
        <v>91</v>
      </c>
      <c r="S72" s="133" t="s">
        <v>146</v>
      </c>
    </row>
    <row r="73" spans="1:19" s="18" customFormat="1">
      <c r="A73" s="28">
        <v>39</v>
      </c>
      <c r="B73" s="133" t="s">
        <v>147</v>
      </c>
      <c r="C73" s="107">
        <v>2</v>
      </c>
      <c r="D73" s="106">
        <v>6.3479530000000004</v>
      </c>
      <c r="E73" s="107">
        <v>1</v>
      </c>
      <c r="F73" s="106">
        <v>4.9525E-2</v>
      </c>
      <c r="G73" s="107">
        <v>1</v>
      </c>
      <c r="H73" s="108">
        <v>0.4</v>
      </c>
      <c r="I73" s="17">
        <v>6.7974780000000008</v>
      </c>
      <c r="J73" s="17">
        <v>13.063181</v>
      </c>
      <c r="K73" s="87">
        <v>-0.47964603720946675</v>
      </c>
      <c r="M73" s="238">
        <v>2.0175814228296129E-2</v>
      </c>
      <c r="O73" s="133"/>
      <c r="R73" s="175" t="s">
        <v>157</v>
      </c>
      <c r="S73" s="133" t="s">
        <v>147</v>
      </c>
    </row>
    <row r="74" spans="1:19" s="18" customFormat="1">
      <c r="A74" s="28">
        <v>40</v>
      </c>
      <c r="B74" s="133" t="s">
        <v>81</v>
      </c>
      <c r="C74" s="107">
        <v>7</v>
      </c>
      <c r="D74" s="106">
        <v>1.108236</v>
      </c>
      <c r="E74" s="107">
        <v>0</v>
      </c>
      <c r="F74" s="106">
        <v>0</v>
      </c>
      <c r="G74" s="107">
        <v>9</v>
      </c>
      <c r="H74" s="108">
        <v>4.8665760000000002</v>
      </c>
      <c r="I74" s="17">
        <v>5.974812</v>
      </c>
      <c r="J74" s="17"/>
      <c r="K74" s="87" t="e">
        <v>#DIV/0!</v>
      </c>
      <c r="M74" s="238">
        <v>1.7734032675206075E-2</v>
      </c>
      <c r="O74" s="133"/>
      <c r="R74" s="175" t="s">
        <v>78</v>
      </c>
      <c r="S74" s="133" t="s">
        <v>75</v>
      </c>
    </row>
    <row r="75" spans="1:19" s="18" customFormat="1">
      <c r="A75" s="28">
        <v>41</v>
      </c>
      <c r="B75" s="133" t="s">
        <v>75</v>
      </c>
      <c r="C75" s="107">
        <v>7</v>
      </c>
      <c r="D75" s="106">
        <v>0.878</v>
      </c>
      <c r="E75" s="107">
        <v>2</v>
      </c>
      <c r="F75" s="106">
        <v>3.1819999999999999</v>
      </c>
      <c r="G75" s="107">
        <v>6</v>
      </c>
      <c r="H75" s="108">
        <v>1.326446</v>
      </c>
      <c r="I75" s="17">
        <v>5.3864459999999994</v>
      </c>
      <c r="J75" s="17">
        <v>2.4499249999999999</v>
      </c>
      <c r="K75" s="87">
        <v>1.1986166923477248</v>
      </c>
      <c r="M75" s="238">
        <v>1.5987684527518697E-2</v>
      </c>
      <c r="O75" s="133"/>
      <c r="R75" s="175" t="s">
        <v>112</v>
      </c>
      <c r="S75" s="133" t="s">
        <v>81</v>
      </c>
    </row>
    <row r="76" spans="1:19" s="18" customFormat="1">
      <c r="A76" s="28">
        <v>42</v>
      </c>
      <c r="B76" s="133" t="s">
        <v>185</v>
      </c>
      <c r="C76" s="107">
        <v>1</v>
      </c>
      <c r="D76" s="106">
        <v>0.7</v>
      </c>
      <c r="E76" s="107">
        <v>1</v>
      </c>
      <c r="F76" s="106">
        <v>4.1578790000000003</v>
      </c>
      <c r="G76" s="107">
        <v>0</v>
      </c>
      <c r="H76" s="108">
        <v>0</v>
      </c>
      <c r="I76" s="17">
        <v>4.8578790000000005</v>
      </c>
      <c r="J76" s="17" t="e">
        <v>#N/A</v>
      </c>
      <c r="K76" s="87" t="e">
        <v>#N/A</v>
      </c>
      <c r="M76" s="238">
        <v>1.4418827725156444E-2</v>
      </c>
      <c r="O76" s="133"/>
      <c r="R76" s="175" t="s">
        <v>70</v>
      </c>
      <c r="S76" s="133" t="s">
        <v>185</v>
      </c>
    </row>
    <row r="77" spans="1:19" s="18" customFormat="1">
      <c r="A77" s="28">
        <v>43</v>
      </c>
      <c r="B77" s="133" t="s">
        <v>65</v>
      </c>
      <c r="C77" s="107">
        <v>1</v>
      </c>
      <c r="D77" s="106">
        <v>2.5</v>
      </c>
      <c r="E77" s="107">
        <v>1</v>
      </c>
      <c r="F77" s="106">
        <v>1.0289999999999999</v>
      </c>
      <c r="G77" s="107">
        <v>1</v>
      </c>
      <c r="H77" s="108">
        <v>0.12723100000000001</v>
      </c>
      <c r="I77" s="17">
        <v>3.656231</v>
      </c>
      <c r="J77" s="17">
        <v>8.4664959999999994</v>
      </c>
      <c r="K77" s="87">
        <v>-0.56815298796574165</v>
      </c>
      <c r="M77" s="238">
        <v>1.0852177444595977E-2</v>
      </c>
      <c r="O77" s="133"/>
      <c r="R77" s="175" t="s">
        <v>105</v>
      </c>
      <c r="S77" s="133" t="s">
        <v>65</v>
      </c>
    </row>
    <row r="78" spans="1:19" s="18" customFormat="1">
      <c r="A78" s="28">
        <v>44</v>
      </c>
      <c r="B78" s="133" t="s">
        <v>76</v>
      </c>
      <c r="C78" s="107">
        <v>2</v>
      </c>
      <c r="D78" s="106">
        <v>2.7334000000000001E-2</v>
      </c>
      <c r="E78" s="107">
        <v>0</v>
      </c>
      <c r="F78" s="106">
        <v>0</v>
      </c>
      <c r="G78" s="107">
        <v>21</v>
      </c>
      <c r="H78" s="108">
        <v>3.4198070199999999</v>
      </c>
      <c r="I78" s="17">
        <v>3.4471410200000001</v>
      </c>
      <c r="J78" s="17">
        <v>7.9163201599999997</v>
      </c>
      <c r="K78" s="87">
        <v>-0.56455260141979902</v>
      </c>
      <c r="M78" s="238">
        <v>1.0231570714647288E-2</v>
      </c>
      <c r="O78" s="133"/>
      <c r="R78" s="175" t="s">
        <v>56</v>
      </c>
      <c r="S78" s="133" t="s">
        <v>109</v>
      </c>
    </row>
    <row r="79" spans="1:19" s="18" customFormat="1">
      <c r="A79" s="28">
        <v>45</v>
      </c>
      <c r="B79" s="133" t="s">
        <v>109</v>
      </c>
      <c r="C79" s="107">
        <v>11</v>
      </c>
      <c r="D79" s="106">
        <v>1.0918019999999999</v>
      </c>
      <c r="E79" s="107">
        <v>0</v>
      </c>
      <c r="F79" s="106">
        <v>0</v>
      </c>
      <c r="G79" s="107">
        <v>7</v>
      </c>
      <c r="H79" s="108">
        <v>2.351289</v>
      </c>
      <c r="I79" s="17">
        <v>3.4430909999999999</v>
      </c>
      <c r="J79" s="17">
        <v>5.4014458313257983</v>
      </c>
      <c r="K79" s="87">
        <v>-0.36256122758248888</v>
      </c>
      <c r="M79" s="238">
        <v>1.0219549719339782E-2</v>
      </c>
      <c r="O79" s="133"/>
      <c r="R79" s="175" t="s">
        <v>147</v>
      </c>
      <c r="S79" s="133" t="s">
        <v>95</v>
      </c>
    </row>
    <row r="80" spans="1:19" s="18" customFormat="1">
      <c r="A80" s="28">
        <v>46</v>
      </c>
      <c r="B80" s="133" t="s">
        <v>95</v>
      </c>
      <c r="C80" s="107">
        <v>6</v>
      </c>
      <c r="D80" s="106">
        <v>2.335</v>
      </c>
      <c r="E80" s="107">
        <v>0</v>
      </c>
      <c r="F80" s="106">
        <v>0</v>
      </c>
      <c r="G80" s="107">
        <v>4</v>
      </c>
      <c r="H80" s="108">
        <v>0.58455606000000004</v>
      </c>
      <c r="I80" s="17">
        <v>2.9195560600000001</v>
      </c>
      <c r="J80" s="17">
        <v>16.836268</v>
      </c>
      <c r="K80" s="87">
        <v>-0.82659125763500563</v>
      </c>
      <c r="M80" s="238">
        <v>8.665628736960411E-3</v>
      </c>
      <c r="O80" s="133"/>
      <c r="R80" s="175" t="s">
        <v>113</v>
      </c>
      <c r="S80" s="133" t="s">
        <v>94</v>
      </c>
    </row>
    <row r="81" spans="1:19" s="18" customFormat="1">
      <c r="A81" s="28">
        <v>47</v>
      </c>
      <c r="B81" s="133" t="s">
        <v>94</v>
      </c>
      <c r="C81" s="107">
        <v>4</v>
      </c>
      <c r="D81" s="106">
        <v>1.9236709999999999</v>
      </c>
      <c r="E81" s="107">
        <v>2</v>
      </c>
      <c r="F81" s="106">
        <v>0.68382900000000002</v>
      </c>
      <c r="G81" s="107">
        <v>5</v>
      </c>
      <c r="H81" s="108">
        <v>0.27635399999999999</v>
      </c>
      <c r="I81" s="17">
        <v>2.8838539999999999</v>
      </c>
      <c r="J81" s="17">
        <v>2.0072894699999999</v>
      </c>
      <c r="K81" s="87">
        <v>0.43669064332808971</v>
      </c>
      <c r="M81" s="238">
        <v>8.5596602983531098E-3</v>
      </c>
      <c r="O81" s="133"/>
      <c r="R81" s="175" t="s">
        <v>156</v>
      </c>
      <c r="S81" s="133" t="s">
        <v>76</v>
      </c>
    </row>
    <row r="82" spans="1:19" s="18" customFormat="1">
      <c r="A82" s="28">
        <v>48</v>
      </c>
      <c r="B82" s="133" t="s">
        <v>105</v>
      </c>
      <c r="C82" s="107">
        <v>1</v>
      </c>
      <c r="D82" s="106">
        <v>1.3</v>
      </c>
      <c r="E82" s="107">
        <v>0</v>
      </c>
      <c r="F82" s="106">
        <v>0</v>
      </c>
      <c r="G82" s="107">
        <v>1</v>
      </c>
      <c r="H82" s="108">
        <v>0.803485</v>
      </c>
      <c r="I82" s="17">
        <v>2.103485</v>
      </c>
      <c r="J82" s="17">
        <v>0.67509600000000003</v>
      </c>
      <c r="K82" s="87">
        <v>2.1158309336746179</v>
      </c>
      <c r="M82" s="238">
        <v>6.2434218385123835E-3</v>
      </c>
      <c r="O82" s="133"/>
      <c r="R82" s="175" t="s">
        <v>148</v>
      </c>
      <c r="S82" s="133" t="s">
        <v>105</v>
      </c>
    </row>
    <row r="83" spans="1:19" s="18" customFormat="1">
      <c r="A83" s="28">
        <v>49</v>
      </c>
      <c r="B83" s="133" t="s">
        <v>99</v>
      </c>
      <c r="C83" s="107">
        <v>3</v>
      </c>
      <c r="D83" s="106">
        <v>0.17178599999999999</v>
      </c>
      <c r="E83" s="107">
        <v>0</v>
      </c>
      <c r="F83" s="106">
        <v>0</v>
      </c>
      <c r="G83" s="107">
        <v>8</v>
      </c>
      <c r="H83" s="108">
        <v>1.82272692</v>
      </c>
      <c r="I83" s="17">
        <v>1.99451292</v>
      </c>
      <c r="J83" s="17">
        <v>1.1241000000000001</v>
      </c>
      <c r="K83" s="87">
        <v>0.77431982919669062</v>
      </c>
      <c r="M83" s="238">
        <v>5.9199782845720805E-3</v>
      </c>
      <c r="O83" s="133"/>
      <c r="R83" s="175" t="s">
        <v>93</v>
      </c>
      <c r="S83" s="133" t="s">
        <v>99</v>
      </c>
    </row>
    <row r="84" spans="1:19" s="18" customFormat="1">
      <c r="A84" s="28">
        <v>50</v>
      </c>
      <c r="B84" s="143" t="s">
        <v>104</v>
      </c>
      <c r="C84" s="107">
        <v>1</v>
      </c>
      <c r="D84" s="106">
        <v>0.05</v>
      </c>
      <c r="E84" s="107">
        <v>1</v>
      </c>
      <c r="F84" s="106">
        <v>1.75</v>
      </c>
      <c r="G84" s="107">
        <v>1</v>
      </c>
      <c r="H84" s="108">
        <v>7.5100000000000004E-4</v>
      </c>
      <c r="I84" s="17">
        <v>1.800751</v>
      </c>
      <c r="J84" s="17">
        <v>0.02</v>
      </c>
      <c r="K84" s="87">
        <v>89.037549999999996</v>
      </c>
      <c r="M84" s="238">
        <v>5.344867265097213E-3</v>
      </c>
      <c r="O84" s="133"/>
      <c r="R84" s="175" t="s">
        <v>51</v>
      </c>
      <c r="S84" s="143" t="s">
        <v>104</v>
      </c>
    </row>
    <row r="85" spans="1:19" s="18" customFormat="1">
      <c r="A85" s="28">
        <v>51</v>
      </c>
      <c r="B85" s="133" t="s">
        <v>102</v>
      </c>
      <c r="C85" s="107">
        <v>4</v>
      </c>
      <c r="D85" s="106">
        <v>0.36043900000000001</v>
      </c>
      <c r="E85" s="107">
        <v>0</v>
      </c>
      <c r="F85" s="106">
        <v>0</v>
      </c>
      <c r="G85" s="107">
        <v>2</v>
      </c>
      <c r="H85" s="108">
        <v>1.141162</v>
      </c>
      <c r="I85" s="17">
        <v>1.501601</v>
      </c>
      <c r="J85" s="17">
        <v>8.3068559999999998</v>
      </c>
      <c r="K85" s="87">
        <v>-0.81923353432393675</v>
      </c>
      <c r="M85" s="238">
        <v>4.4569504779601631E-3</v>
      </c>
      <c r="O85" s="133"/>
      <c r="R85" s="175" t="s">
        <v>82</v>
      </c>
      <c r="S85" s="143" t="s">
        <v>255</v>
      </c>
    </row>
    <row r="86" spans="1:19" s="18" customFormat="1">
      <c r="A86" s="28">
        <v>52</v>
      </c>
      <c r="B86" s="143" t="s">
        <v>255</v>
      </c>
      <c r="C86" s="107">
        <v>0</v>
      </c>
      <c r="D86" s="106">
        <v>0</v>
      </c>
      <c r="E86" s="107">
        <v>0</v>
      </c>
      <c r="F86" s="106">
        <v>0</v>
      </c>
      <c r="G86" s="107">
        <v>2</v>
      </c>
      <c r="H86" s="108">
        <v>1.474899</v>
      </c>
      <c r="I86" s="17">
        <v>1.474899</v>
      </c>
      <c r="J86" s="17">
        <v>5.0000000000000001E-3</v>
      </c>
      <c r="K86" s="87">
        <v>293.97980000000001</v>
      </c>
      <c r="M86" s="238">
        <v>4.3776954084293806E-3</v>
      </c>
      <c r="O86" s="133"/>
      <c r="R86" s="175" t="s">
        <v>76</v>
      </c>
      <c r="S86" s="133" t="s">
        <v>93</v>
      </c>
    </row>
    <row r="87" spans="1:19" s="18" customFormat="1">
      <c r="A87" s="28">
        <v>53</v>
      </c>
      <c r="B87" s="133" t="s">
        <v>93</v>
      </c>
      <c r="C87" s="107">
        <v>4</v>
      </c>
      <c r="D87" s="106">
        <v>0.307946</v>
      </c>
      <c r="E87" s="107">
        <v>0</v>
      </c>
      <c r="F87" s="106">
        <v>0</v>
      </c>
      <c r="G87" s="107">
        <v>4</v>
      </c>
      <c r="H87" s="108">
        <v>1.1503041699999998</v>
      </c>
      <c r="I87" s="17">
        <v>1.4582501699999999</v>
      </c>
      <c r="J87" s="17">
        <v>0.76607999999999998</v>
      </c>
      <c r="K87" s="87">
        <v>0.90352204730576435</v>
      </c>
      <c r="M87" s="238">
        <v>4.3282794778153376E-3</v>
      </c>
      <c r="O87" s="133"/>
      <c r="R87" s="175" t="s">
        <v>149</v>
      </c>
      <c r="S87" s="133" t="s">
        <v>80</v>
      </c>
    </row>
    <row r="88" spans="1:19" s="18" customFormat="1">
      <c r="A88" s="28">
        <v>54</v>
      </c>
      <c r="B88" s="133" t="s">
        <v>80</v>
      </c>
      <c r="C88" s="107">
        <v>3</v>
      </c>
      <c r="D88" s="106">
        <v>5.3769999999999998E-2</v>
      </c>
      <c r="E88" s="107">
        <v>0</v>
      </c>
      <c r="F88" s="106">
        <v>0</v>
      </c>
      <c r="G88" s="107">
        <v>5</v>
      </c>
      <c r="H88" s="108">
        <v>1.3043851899999999</v>
      </c>
      <c r="I88" s="17">
        <v>1.35815519</v>
      </c>
      <c r="J88" s="17">
        <v>4.5308470000000005</v>
      </c>
      <c r="K88" s="87">
        <v>-0.70024253963993932</v>
      </c>
      <c r="M88" s="238">
        <v>4.0311843314000031E-3</v>
      </c>
      <c r="O88" s="133"/>
      <c r="R88" s="175" t="s">
        <v>195</v>
      </c>
      <c r="S88" s="133" t="s">
        <v>148</v>
      </c>
    </row>
    <row r="89" spans="1:19" s="18" customFormat="1">
      <c r="A89" s="28">
        <v>55</v>
      </c>
      <c r="B89" s="133" t="s">
        <v>148</v>
      </c>
      <c r="C89" s="107">
        <v>3</v>
      </c>
      <c r="D89" s="106">
        <v>0.15859899999999999</v>
      </c>
      <c r="E89" s="107">
        <v>2</v>
      </c>
      <c r="F89" s="106">
        <v>0.678929</v>
      </c>
      <c r="G89" s="107">
        <v>3</v>
      </c>
      <c r="H89" s="108">
        <v>0.36945426000000003</v>
      </c>
      <c r="I89" s="17">
        <v>1.2069822600000002</v>
      </c>
      <c r="J89" s="17"/>
      <c r="K89" s="87" t="e">
        <v>#DIV/0!</v>
      </c>
      <c r="M89" s="238">
        <v>3.5824830701341021E-3</v>
      </c>
      <c r="O89" s="133"/>
      <c r="R89" s="175" t="s">
        <v>173</v>
      </c>
      <c r="S89" s="133" t="s">
        <v>174</v>
      </c>
    </row>
    <row r="90" spans="1:19" s="18" customFormat="1">
      <c r="A90" s="28">
        <v>56</v>
      </c>
      <c r="B90" s="133" t="s">
        <v>209</v>
      </c>
      <c r="C90" s="107">
        <v>2</v>
      </c>
      <c r="D90" s="106">
        <v>0.17377000000000001</v>
      </c>
      <c r="E90" s="107">
        <v>1</v>
      </c>
      <c r="F90" s="106">
        <v>1</v>
      </c>
      <c r="G90" s="107">
        <v>1</v>
      </c>
      <c r="H90" s="108">
        <v>3.0700000000000002E-2</v>
      </c>
      <c r="I90" s="17">
        <v>1.2044699999999999</v>
      </c>
      <c r="J90" s="195">
        <v>34.654523749999996</v>
      </c>
      <c r="K90" s="196">
        <v>-0.96524349869329829</v>
      </c>
      <c r="M90" s="238">
        <v>3.5750263500015497E-3</v>
      </c>
      <c r="O90" s="133"/>
      <c r="R90" s="175" t="s">
        <v>227</v>
      </c>
      <c r="S90" s="133" t="s">
        <v>112</v>
      </c>
    </row>
    <row r="91" spans="1:19" s="18" customFormat="1">
      <c r="A91" s="28">
        <v>57</v>
      </c>
      <c r="B91" s="133" t="s">
        <v>174</v>
      </c>
      <c r="C91" s="107">
        <v>0</v>
      </c>
      <c r="D91" s="106">
        <v>0</v>
      </c>
      <c r="E91" s="107">
        <v>0</v>
      </c>
      <c r="F91" s="106">
        <v>0</v>
      </c>
      <c r="G91" s="107">
        <v>3</v>
      </c>
      <c r="H91" s="108">
        <v>1.1007929999999999</v>
      </c>
      <c r="I91" s="17">
        <v>1.1007929999999999</v>
      </c>
      <c r="J91" s="17">
        <v>0.13861299999999999</v>
      </c>
      <c r="K91" s="87">
        <v>6.9414845649397963</v>
      </c>
      <c r="M91" s="238">
        <v>3.2672992942101137E-3</v>
      </c>
      <c r="O91" s="133"/>
      <c r="R91" s="175" t="s">
        <v>213</v>
      </c>
      <c r="S91" s="133" t="s">
        <v>74</v>
      </c>
    </row>
    <row r="92" spans="1:19" s="18" customFormat="1">
      <c r="A92" s="28">
        <v>58</v>
      </c>
      <c r="B92" s="133" t="s">
        <v>112</v>
      </c>
      <c r="C92" s="107">
        <v>2</v>
      </c>
      <c r="D92" s="106">
        <v>1.1000000000000001</v>
      </c>
      <c r="E92" s="107">
        <v>0</v>
      </c>
      <c r="F92" s="106">
        <v>0</v>
      </c>
      <c r="G92" s="107">
        <v>0</v>
      </c>
      <c r="H92" s="108">
        <v>0</v>
      </c>
      <c r="I92" s="17">
        <v>1.1000000000000001</v>
      </c>
      <c r="J92" s="17">
        <v>0.27601300000000001</v>
      </c>
      <c r="K92" s="87">
        <v>2.9853195320510268</v>
      </c>
      <c r="M92" s="238">
        <v>3.2649455652707872E-3</v>
      </c>
      <c r="O92" s="133"/>
      <c r="R92" s="175" t="s">
        <v>237</v>
      </c>
      <c r="S92" s="143" t="s">
        <v>92</v>
      </c>
    </row>
    <row r="93" spans="1:19" s="18" customFormat="1">
      <c r="A93" s="28">
        <v>59</v>
      </c>
      <c r="B93" s="133" t="s">
        <v>179</v>
      </c>
      <c r="C93" s="107">
        <v>2</v>
      </c>
      <c r="D93" s="106">
        <v>1.9547999999999999E-2</v>
      </c>
      <c r="E93" s="107">
        <v>0</v>
      </c>
      <c r="F93" s="106">
        <v>0</v>
      </c>
      <c r="G93" s="107">
        <v>4</v>
      </c>
      <c r="H93" s="108">
        <v>1.0445500000000001</v>
      </c>
      <c r="I93" s="17">
        <v>1.064098</v>
      </c>
      <c r="J93" s="17"/>
      <c r="K93" s="87" t="e">
        <v>#DIV/0!</v>
      </c>
      <c r="M93" s="238">
        <v>3.1583836782850131E-3</v>
      </c>
      <c r="O93" s="133"/>
      <c r="R93" s="175" t="s">
        <v>178</v>
      </c>
      <c r="S93" s="143" t="s">
        <v>203</v>
      </c>
    </row>
    <row r="94" spans="1:19" s="18" customFormat="1">
      <c r="A94" s="28">
        <v>60</v>
      </c>
      <c r="B94" s="133" t="s">
        <v>74</v>
      </c>
      <c r="C94" s="107">
        <v>2</v>
      </c>
      <c r="D94" s="106">
        <v>0.03</v>
      </c>
      <c r="E94" s="107">
        <v>0</v>
      </c>
      <c r="F94" s="106">
        <v>0</v>
      </c>
      <c r="G94" s="107">
        <v>9</v>
      </c>
      <c r="H94" s="108">
        <v>0.94003944000000017</v>
      </c>
      <c r="I94" s="17">
        <v>0.9700394400000002</v>
      </c>
      <c r="J94" s="17"/>
      <c r="K94" s="87" t="e">
        <v>#DIV/0!</v>
      </c>
      <c r="M94" s="238">
        <v>2.8792054252415986E-3</v>
      </c>
      <c r="O94" s="133"/>
      <c r="R94" s="175"/>
      <c r="S94" s="136" t="s">
        <v>114</v>
      </c>
    </row>
    <row r="95" spans="1:19" s="18" customFormat="1">
      <c r="A95" s="28">
        <v>61</v>
      </c>
      <c r="B95" s="143" t="s">
        <v>92</v>
      </c>
      <c r="C95" s="107">
        <v>0</v>
      </c>
      <c r="D95" s="106">
        <v>0</v>
      </c>
      <c r="E95" s="107">
        <v>0</v>
      </c>
      <c r="F95" s="106">
        <v>0</v>
      </c>
      <c r="G95" s="107">
        <v>2</v>
      </c>
      <c r="H95" s="108">
        <v>0.9</v>
      </c>
      <c r="I95" s="17">
        <v>0.9</v>
      </c>
      <c r="J95" s="17" t="e">
        <v>#N/A</v>
      </c>
      <c r="K95" s="87" t="e">
        <v>#N/A</v>
      </c>
      <c r="M95" s="238">
        <v>2.6713190988579168E-3</v>
      </c>
      <c r="O95" s="136"/>
      <c r="R95" s="175"/>
      <c r="S95" s="133" t="s">
        <v>184</v>
      </c>
    </row>
    <row r="96" spans="1:19" s="18" customFormat="1">
      <c r="A96" s="28">
        <v>62</v>
      </c>
      <c r="B96" s="143" t="s">
        <v>203</v>
      </c>
      <c r="C96" s="107">
        <v>0</v>
      </c>
      <c r="D96" s="106">
        <v>0</v>
      </c>
      <c r="E96" s="107">
        <v>0</v>
      </c>
      <c r="F96" s="106">
        <v>0</v>
      </c>
      <c r="G96" s="107">
        <v>1</v>
      </c>
      <c r="H96" s="108">
        <v>0.89144215999999998</v>
      </c>
      <c r="I96" s="17">
        <v>0.89144215999999998</v>
      </c>
      <c r="J96" s="17">
        <v>8.5</v>
      </c>
      <c r="K96" s="87">
        <v>-0.8951244517647059</v>
      </c>
      <c r="M96" s="238">
        <v>2.645918297261283E-3</v>
      </c>
      <c r="O96" s="133"/>
      <c r="R96" s="175"/>
      <c r="S96" s="133" t="s">
        <v>103</v>
      </c>
    </row>
    <row r="97" spans="1:19" s="18" customFormat="1">
      <c r="A97" s="28">
        <v>63</v>
      </c>
      <c r="B97" s="133" t="s">
        <v>97</v>
      </c>
      <c r="C97" s="107">
        <v>3</v>
      </c>
      <c r="D97" s="106">
        <v>0.11789596000000001</v>
      </c>
      <c r="E97" s="107">
        <v>0</v>
      </c>
      <c r="F97" s="106">
        <v>0</v>
      </c>
      <c r="G97" s="107">
        <v>3</v>
      </c>
      <c r="H97" s="108">
        <v>0.73822237999999996</v>
      </c>
      <c r="I97" s="17">
        <v>0.85611833999999998</v>
      </c>
      <c r="J97" s="17">
        <v>1.2279999999999999E-2</v>
      </c>
      <c r="K97" s="87">
        <v>68.716477198697078</v>
      </c>
      <c r="M97" s="238">
        <v>2.5410725250272618E-3</v>
      </c>
      <c r="O97" s="136"/>
      <c r="R97" s="175"/>
      <c r="S97" s="133" t="s">
        <v>177</v>
      </c>
    </row>
    <row r="98" spans="1:19" s="18" customFormat="1">
      <c r="A98" s="28">
        <v>64</v>
      </c>
      <c r="B98" s="136" t="s">
        <v>114</v>
      </c>
      <c r="C98" s="107">
        <v>3</v>
      </c>
      <c r="D98" s="106">
        <v>6.3E-2</v>
      </c>
      <c r="E98" s="107">
        <v>1</v>
      </c>
      <c r="F98" s="106">
        <v>0.3</v>
      </c>
      <c r="G98" s="107">
        <v>4</v>
      </c>
      <c r="H98" s="108">
        <v>0.45462974</v>
      </c>
      <c r="I98" s="17">
        <v>0.81762973999999999</v>
      </c>
      <c r="J98" s="17">
        <v>0.01</v>
      </c>
      <c r="K98" s="87">
        <v>80.762974</v>
      </c>
      <c r="M98" s="238">
        <v>2.4268332669513696E-3</v>
      </c>
      <c r="O98" s="142"/>
      <c r="R98" s="175"/>
      <c r="S98" s="133" t="s">
        <v>100</v>
      </c>
    </row>
    <row r="99" spans="1:19" s="18" customFormat="1">
      <c r="A99" s="28">
        <v>65</v>
      </c>
      <c r="B99" s="133" t="s">
        <v>100</v>
      </c>
      <c r="C99" s="107">
        <v>5</v>
      </c>
      <c r="D99" s="106">
        <v>0.48607509000000004</v>
      </c>
      <c r="E99" s="107">
        <v>1</v>
      </c>
      <c r="F99" s="106">
        <v>0.234070703125</v>
      </c>
      <c r="G99" s="107">
        <v>2</v>
      </c>
      <c r="H99" s="108">
        <v>9.2282000000000003E-2</v>
      </c>
      <c r="I99" s="17">
        <v>0.81242779312500002</v>
      </c>
      <c r="J99" s="17">
        <v>1.6946701</v>
      </c>
      <c r="K99" s="87">
        <v>-0.52059826090930617</v>
      </c>
      <c r="M99" s="238">
        <v>2.4113932002420009E-3</v>
      </c>
      <c r="O99" s="133"/>
      <c r="R99" s="175"/>
      <c r="S99" s="136" t="s">
        <v>79</v>
      </c>
    </row>
    <row r="100" spans="1:19" s="18" customFormat="1">
      <c r="A100" s="28">
        <v>66</v>
      </c>
      <c r="B100" s="133" t="s">
        <v>184</v>
      </c>
      <c r="C100" s="107">
        <v>1</v>
      </c>
      <c r="D100" s="106">
        <v>0.5</v>
      </c>
      <c r="E100" s="107">
        <v>1</v>
      </c>
      <c r="F100" s="106">
        <v>0.2</v>
      </c>
      <c r="G100" s="107">
        <v>0</v>
      </c>
      <c r="H100" s="108">
        <v>0</v>
      </c>
      <c r="I100" s="17">
        <v>0.7</v>
      </c>
      <c r="J100" s="17" t="e">
        <v>#N/A</v>
      </c>
      <c r="K100" s="87" t="e">
        <v>#N/A</v>
      </c>
      <c r="M100" s="238">
        <v>2.0776926324450463E-3</v>
      </c>
      <c r="O100" s="133"/>
      <c r="R100" s="175"/>
      <c r="S100" s="133" t="s">
        <v>156</v>
      </c>
    </row>
    <row r="101" spans="1:19" s="18" customFormat="1">
      <c r="A101" s="28">
        <v>67</v>
      </c>
      <c r="B101" s="133" t="s">
        <v>103</v>
      </c>
      <c r="C101" s="107">
        <v>0</v>
      </c>
      <c r="D101" s="106">
        <v>0</v>
      </c>
      <c r="E101" s="107">
        <v>0</v>
      </c>
      <c r="F101" s="106">
        <v>0</v>
      </c>
      <c r="G101" s="107">
        <v>2</v>
      </c>
      <c r="H101" s="108">
        <v>0.62968470999999993</v>
      </c>
      <c r="I101" s="17">
        <v>0.62968470999999993</v>
      </c>
      <c r="J101" s="17">
        <v>0.216</v>
      </c>
      <c r="K101" s="87">
        <v>1.9152069907407405</v>
      </c>
      <c r="M101" s="238">
        <v>1.8689875467575649E-3</v>
      </c>
      <c r="O101" s="133"/>
      <c r="R101" s="175"/>
      <c r="S101" s="143" t="s">
        <v>159</v>
      </c>
    </row>
    <row r="102" spans="1:19" s="18" customFormat="1">
      <c r="A102" s="28">
        <v>68</v>
      </c>
      <c r="B102" s="133" t="s">
        <v>177</v>
      </c>
      <c r="C102" s="107">
        <v>1</v>
      </c>
      <c r="D102" s="106">
        <v>0.117899</v>
      </c>
      <c r="E102" s="107">
        <v>1</v>
      </c>
      <c r="F102" s="106">
        <v>3.9128000000000003E-2</v>
      </c>
      <c r="G102" s="107">
        <v>3</v>
      </c>
      <c r="H102" s="108">
        <v>0.44011477000000004</v>
      </c>
      <c r="I102" s="17">
        <v>0.59714177000000002</v>
      </c>
      <c r="J102" s="17">
        <v>1.94403836</v>
      </c>
      <c r="K102" s="87">
        <v>-0.69283436876214721</v>
      </c>
      <c r="M102" s="238">
        <v>1.7723957943631349E-3</v>
      </c>
      <c r="O102" s="133"/>
      <c r="R102" s="175"/>
      <c r="S102" s="133" t="s">
        <v>157</v>
      </c>
    </row>
    <row r="103" spans="1:19" s="18" customFormat="1">
      <c r="A103" s="28">
        <v>69</v>
      </c>
      <c r="B103" s="133" t="s">
        <v>156</v>
      </c>
      <c r="C103" s="107">
        <v>5</v>
      </c>
      <c r="D103" s="106">
        <v>0.28499999999999998</v>
      </c>
      <c r="E103" s="107">
        <v>0</v>
      </c>
      <c r="F103" s="106">
        <v>0</v>
      </c>
      <c r="G103" s="107">
        <v>3</v>
      </c>
      <c r="H103" s="108">
        <v>0.272955</v>
      </c>
      <c r="I103" s="17">
        <v>0.55795499999999998</v>
      </c>
      <c r="J103" s="17">
        <v>0.39003151000000003</v>
      </c>
      <c r="K103" s="87">
        <v>0.43053826599804701</v>
      </c>
      <c r="M103" s="238">
        <v>1.6560842753369654E-3</v>
      </c>
      <c r="O103" s="133"/>
      <c r="R103" s="175"/>
      <c r="S103" s="133" t="s">
        <v>108</v>
      </c>
    </row>
    <row r="104" spans="1:19" s="18" customFormat="1">
      <c r="A104" s="28">
        <v>70</v>
      </c>
      <c r="B104" s="143" t="s">
        <v>159</v>
      </c>
      <c r="C104" s="107">
        <v>0</v>
      </c>
      <c r="D104" s="106">
        <v>0</v>
      </c>
      <c r="E104" s="107">
        <v>1</v>
      </c>
      <c r="F104" s="106">
        <v>0.53</v>
      </c>
      <c r="G104" s="107">
        <v>2</v>
      </c>
      <c r="H104" s="108">
        <v>2.3845999999999999E-2</v>
      </c>
      <c r="I104" s="17">
        <v>0.55384600000000006</v>
      </c>
      <c r="J104" s="17"/>
      <c r="K104" s="87" t="e">
        <v>#DIV/0!</v>
      </c>
      <c r="M104" s="238">
        <v>1.6438882195845131E-3</v>
      </c>
      <c r="O104" s="133"/>
      <c r="R104" s="175"/>
      <c r="S104" s="143" t="s">
        <v>206</v>
      </c>
    </row>
    <row r="105" spans="1:19" s="18" customFormat="1">
      <c r="A105" s="28">
        <v>71</v>
      </c>
      <c r="B105" s="136" t="s">
        <v>79</v>
      </c>
      <c r="C105" s="107">
        <v>1</v>
      </c>
      <c r="D105" s="106">
        <v>0.01</v>
      </c>
      <c r="E105" s="107">
        <v>0</v>
      </c>
      <c r="F105" s="106">
        <v>0</v>
      </c>
      <c r="G105" s="107">
        <v>6</v>
      </c>
      <c r="H105" s="108">
        <v>0.55348609999999998</v>
      </c>
      <c r="I105" s="17">
        <v>0.56348609999999999</v>
      </c>
      <c r="J105" s="17">
        <v>0.28287200000000001</v>
      </c>
      <c r="K105" s="87">
        <v>0.9920179445120052</v>
      </c>
      <c r="M105" s="238">
        <v>1.6725013120788466E-3</v>
      </c>
      <c r="O105" s="133"/>
      <c r="R105" s="175"/>
      <c r="S105" s="162" t="s">
        <v>244</v>
      </c>
    </row>
    <row r="106" spans="1:19" s="18" customFormat="1">
      <c r="A106" s="28">
        <v>72</v>
      </c>
      <c r="B106" s="133" t="s">
        <v>157</v>
      </c>
      <c r="C106" s="107">
        <v>1</v>
      </c>
      <c r="D106" s="106">
        <v>0.01</v>
      </c>
      <c r="E106" s="107">
        <v>1</v>
      </c>
      <c r="F106" s="106">
        <v>0.27391799999999999</v>
      </c>
      <c r="G106" s="107">
        <v>3</v>
      </c>
      <c r="H106" s="108">
        <v>0.25288744000000002</v>
      </c>
      <c r="I106" s="17">
        <v>0.53680543999999997</v>
      </c>
      <c r="J106" s="17"/>
      <c r="K106" s="87" t="e">
        <v>#DIV/0!</v>
      </c>
      <c r="M106" s="238">
        <v>1.5933095824920303E-3</v>
      </c>
      <c r="O106" s="133"/>
      <c r="R106" s="175"/>
      <c r="S106" s="133" t="s">
        <v>155</v>
      </c>
    </row>
    <row r="107" spans="1:19" s="18" customFormat="1">
      <c r="A107" s="28">
        <v>73</v>
      </c>
      <c r="B107" s="133" t="s">
        <v>108</v>
      </c>
      <c r="C107" s="107">
        <v>1</v>
      </c>
      <c r="D107" s="106">
        <v>0.01</v>
      </c>
      <c r="E107" s="107">
        <v>0</v>
      </c>
      <c r="F107" s="106">
        <v>0</v>
      </c>
      <c r="G107" s="107">
        <v>1</v>
      </c>
      <c r="H107" s="108">
        <v>0.48666559999999998</v>
      </c>
      <c r="I107" s="17">
        <v>0.49666559999999998</v>
      </c>
      <c r="J107" s="17" t="e">
        <v>#N/A</v>
      </c>
      <c r="K107" s="87" t="e">
        <v>#N/A</v>
      </c>
      <c r="M107" s="238">
        <v>1.4741692255841406E-3</v>
      </c>
      <c r="O107" s="133"/>
      <c r="R107" s="175"/>
      <c r="S107" s="133" t="s">
        <v>88</v>
      </c>
    </row>
    <row r="108" spans="1:19" s="18" customFormat="1">
      <c r="A108" s="28">
        <v>74</v>
      </c>
      <c r="B108" s="133" t="s">
        <v>162</v>
      </c>
      <c r="C108" s="107">
        <v>1</v>
      </c>
      <c r="D108" s="106">
        <v>0.02</v>
      </c>
      <c r="E108" s="107">
        <v>0</v>
      </c>
      <c r="F108" s="106">
        <v>0</v>
      </c>
      <c r="G108" s="107">
        <v>3</v>
      </c>
      <c r="H108" s="108">
        <v>0.47319899999999998</v>
      </c>
      <c r="I108" s="17">
        <v>0.493199</v>
      </c>
      <c r="J108" s="17">
        <v>1.0435524300000001</v>
      </c>
      <c r="K108" s="87">
        <v>-0.52738455124866124</v>
      </c>
      <c r="M108" s="238">
        <v>1.4638798980418062E-3</v>
      </c>
      <c r="O108" s="133"/>
      <c r="R108" s="175"/>
      <c r="S108" s="133" t="s">
        <v>154</v>
      </c>
    </row>
    <row r="109" spans="1:19" s="105" customFormat="1">
      <c r="A109" s="28">
        <v>75</v>
      </c>
      <c r="B109" s="143" t="s">
        <v>206</v>
      </c>
      <c r="C109" s="107">
        <v>0</v>
      </c>
      <c r="D109" s="106">
        <v>0</v>
      </c>
      <c r="E109" s="107">
        <v>0</v>
      </c>
      <c r="F109" s="106">
        <v>0</v>
      </c>
      <c r="G109" s="107">
        <v>1</v>
      </c>
      <c r="H109" s="108">
        <v>0.480769</v>
      </c>
      <c r="I109" s="17">
        <v>0.480769</v>
      </c>
      <c r="J109" s="17" t="e">
        <v>#N/A</v>
      </c>
      <c r="K109" s="87" t="e">
        <v>#N/A</v>
      </c>
      <c r="M109" s="238">
        <v>1.4269860131542465E-3</v>
      </c>
      <c r="O109" s="133"/>
      <c r="P109" s="18"/>
      <c r="Q109" s="18"/>
      <c r="R109" s="175"/>
      <c r="S109" s="133" t="s">
        <v>90</v>
      </c>
    </row>
    <row r="110" spans="1:19" s="18" customFormat="1">
      <c r="A110" s="28">
        <v>76</v>
      </c>
      <c r="B110" s="162" t="s">
        <v>244</v>
      </c>
      <c r="C110" s="107">
        <v>0</v>
      </c>
      <c r="D110" s="106">
        <v>0</v>
      </c>
      <c r="E110" s="107">
        <v>0</v>
      </c>
      <c r="F110" s="106">
        <v>0</v>
      </c>
      <c r="G110" s="107">
        <v>1</v>
      </c>
      <c r="H110" s="108">
        <v>0.48020000000000002</v>
      </c>
      <c r="I110" s="17">
        <v>0.48020000000000002</v>
      </c>
      <c r="J110" s="17" t="e">
        <v>#N/A</v>
      </c>
      <c r="K110" s="87" t="e">
        <v>#N/A</v>
      </c>
      <c r="M110" s="238">
        <v>1.4252971458573018E-3</v>
      </c>
      <c r="O110" s="133"/>
      <c r="R110" s="175"/>
      <c r="S110" s="133" t="s">
        <v>162</v>
      </c>
    </row>
    <row r="111" spans="1:19" s="18" customFormat="1">
      <c r="A111" s="28">
        <v>77</v>
      </c>
      <c r="B111" s="133" t="s">
        <v>155</v>
      </c>
      <c r="C111" s="107">
        <v>0</v>
      </c>
      <c r="D111" s="106">
        <v>0</v>
      </c>
      <c r="E111" s="107">
        <v>0</v>
      </c>
      <c r="F111" s="106">
        <v>0</v>
      </c>
      <c r="G111" s="107">
        <v>3</v>
      </c>
      <c r="H111" s="108">
        <v>0.44007718000000001</v>
      </c>
      <c r="I111" s="17">
        <v>0.44007718000000001</v>
      </c>
      <c r="J111" s="17">
        <v>1.7233339999999999</v>
      </c>
      <c r="K111" s="87">
        <v>-0.74463616455080672</v>
      </c>
      <c r="M111" s="238">
        <v>1.3062073065617035E-3</v>
      </c>
      <c r="O111" s="133"/>
      <c r="R111" s="175"/>
      <c r="S111" s="133" t="s">
        <v>89</v>
      </c>
    </row>
    <row r="112" spans="1:19" s="18" customFormat="1">
      <c r="A112" s="28">
        <v>78</v>
      </c>
      <c r="B112" s="133" t="s">
        <v>88</v>
      </c>
      <c r="C112" s="107">
        <v>2</v>
      </c>
      <c r="D112" s="106">
        <v>0.16356299999999999</v>
      </c>
      <c r="E112" s="107">
        <v>1</v>
      </c>
      <c r="F112" s="106">
        <v>0.25</v>
      </c>
      <c r="G112" s="107">
        <v>0</v>
      </c>
      <c r="H112" s="108">
        <v>0</v>
      </c>
      <c r="I112" s="17">
        <v>0.41356300000000001</v>
      </c>
      <c r="J112" s="17">
        <v>0.13618153</v>
      </c>
      <c r="K112" s="87">
        <v>2.0368508857258396</v>
      </c>
      <c r="M112" s="238">
        <v>1.2275097116455295E-3</v>
      </c>
      <c r="O112" s="133"/>
      <c r="R112" s="175"/>
      <c r="S112" s="133" t="s">
        <v>102</v>
      </c>
    </row>
    <row r="113" spans="1:19" s="18" customFormat="1">
      <c r="A113" s="28">
        <v>79</v>
      </c>
      <c r="B113" s="133" t="s">
        <v>154</v>
      </c>
      <c r="C113" s="107">
        <v>1</v>
      </c>
      <c r="D113" s="106">
        <v>8.7840000000000001E-3</v>
      </c>
      <c r="E113" s="107">
        <v>0</v>
      </c>
      <c r="F113" s="106">
        <v>0</v>
      </c>
      <c r="G113" s="107">
        <v>1</v>
      </c>
      <c r="H113" s="108">
        <v>0.39057781000000003</v>
      </c>
      <c r="I113" s="17">
        <v>0.39936181000000004</v>
      </c>
      <c r="J113" s="17">
        <v>0.20227299999999998</v>
      </c>
      <c r="K113" s="87">
        <v>0.97437033118607075</v>
      </c>
      <c r="M113" s="238">
        <v>1.1853587004527406E-3</v>
      </c>
      <c r="O113" s="133"/>
      <c r="R113" s="175"/>
      <c r="S113" s="133" t="s">
        <v>161</v>
      </c>
    </row>
    <row r="114" spans="1:19" s="18" customFormat="1">
      <c r="A114" s="28">
        <v>80</v>
      </c>
      <c r="B114" s="133" t="s">
        <v>90</v>
      </c>
      <c r="C114" s="107">
        <v>1</v>
      </c>
      <c r="D114" s="106">
        <v>0.01</v>
      </c>
      <c r="E114" s="107">
        <v>0</v>
      </c>
      <c r="F114" s="106">
        <v>0</v>
      </c>
      <c r="G114" s="107">
        <v>4</v>
      </c>
      <c r="H114" s="108">
        <v>0.37972800000000001</v>
      </c>
      <c r="I114" s="17">
        <v>0.38972800000000002</v>
      </c>
      <c r="J114" s="17"/>
      <c r="K114" s="87" t="e">
        <v>#DIV/0!</v>
      </c>
      <c r="M114" s="238">
        <v>1.1567642775107759E-3</v>
      </c>
      <c r="O114" s="133"/>
      <c r="R114" s="175"/>
      <c r="S114" s="133" t="s">
        <v>193</v>
      </c>
    </row>
    <row r="115" spans="1:19" s="18" customFormat="1">
      <c r="A115" s="28">
        <v>81</v>
      </c>
      <c r="B115" s="133" t="s">
        <v>89</v>
      </c>
      <c r="C115" s="107">
        <v>0</v>
      </c>
      <c r="D115" s="106">
        <v>0</v>
      </c>
      <c r="E115" s="107">
        <v>0</v>
      </c>
      <c r="F115" s="106">
        <v>0</v>
      </c>
      <c r="G115" s="107">
        <v>3</v>
      </c>
      <c r="H115" s="108">
        <v>0.36333500000000002</v>
      </c>
      <c r="I115" s="17">
        <v>0.36333500000000002</v>
      </c>
      <c r="J115" s="17">
        <v>0.78154124999999997</v>
      </c>
      <c r="K115" s="87">
        <v>-0.53510451303753959</v>
      </c>
      <c r="M115" s="238">
        <v>1.0784263608706014E-3</v>
      </c>
      <c r="O115" s="133"/>
      <c r="R115" s="175"/>
      <c r="S115" s="133" t="s">
        <v>107</v>
      </c>
    </row>
    <row r="116" spans="1:19" s="18" customFormat="1">
      <c r="A116" s="28">
        <v>82</v>
      </c>
      <c r="B116" s="133" t="s">
        <v>161</v>
      </c>
      <c r="C116" s="107">
        <v>0</v>
      </c>
      <c r="D116" s="106">
        <v>0</v>
      </c>
      <c r="E116" s="107">
        <v>0</v>
      </c>
      <c r="F116" s="106">
        <v>0</v>
      </c>
      <c r="G116" s="107">
        <v>2</v>
      </c>
      <c r="H116" s="108">
        <v>0.35498299999999999</v>
      </c>
      <c r="I116" s="17">
        <v>0.35498299999999999</v>
      </c>
      <c r="J116" s="17">
        <v>0.369363</v>
      </c>
      <c r="K116" s="87">
        <v>-3.8931890849922768E-2</v>
      </c>
      <c r="M116" s="238">
        <v>1.0536365196331999E-3</v>
      </c>
      <c r="O116" s="133"/>
      <c r="R116" s="175"/>
      <c r="S116" s="133" t="s">
        <v>97</v>
      </c>
    </row>
    <row r="117" spans="1:19" s="18" customFormat="1">
      <c r="A117" s="28">
        <v>83</v>
      </c>
      <c r="B117" s="133" t="s">
        <v>193</v>
      </c>
      <c r="C117" s="107">
        <v>1</v>
      </c>
      <c r="D117" s="106">
        <v>0.01</v>
      </c>
      <c r="E117" s="107">
        <v>0</v>
      </c>
      <c r="F117" s="106">
        <v>0</v>
      </c>
      <c r="G117" s="107">
        <v>2</v>
      </c>
      <c r="H117" s="108">
        <v>0.33849128000000001</v>
      </c>
      <c r="I117" s="17">
        <v>0.34849128000000001</v>
      </c>
      <c r="J117" s="17"/>
      <c r="K117" s="87" t="e">
        <v>#DIV/0!</v>
      </c>
      <c r="M117" s="238">
        <v>1.0343682356104911E-3</v>
      </c>
      <c r="O117" s="133"/>
      <c r="R117" s="175"/>
      <c r="S117" s="133" t="s">
        <v>57</v>
      </c>
    </row>
    <row r="118" spans="1:19" s="134" customFormat="1">
      <c r="A118" s="28">
        <v>84</v>
      </c>
      <c r="B118" s="133" t="s">
        <v>107</v>
      </c>
      <c r="C118" s="107">
        <v>2</v>
      </c>
      <c r="D118" s="106">
        <v>1.6E-2</v>
      </c>
      <c r="E118" s="107">
        <v>0</v>
      </c>
      <c r="F118" s="106">
        <v>0</v>
      </c>
      <c r="G118" s="107">
        <v>3</v>
      </c>
      <c r="H118" s="108">
        <v>0.267874</v>
      </c>
      <c r="I118" s="17">
        <v>0.28387400000000002</v>
      </c>
      <c r="J118" s="17"/>
      <c r="K118" s="87" t="e">
        <v>#DIV/0!</v>
      </c>
      <c r="M118" s="241">
        <v>8.4257559763243576E-4</v>
      </c>
      <c r="O118" s="133"/>
      <c r="R118" s="175"/>
      <c r="S118" s="133" t="s">
        <v>85</v>
      </c>
    </row>
    <row r="119" spans="1:19" s="18" customFormat="1">
      <c r="A119" s="28">
        <v>86</v>
      </c>
      <c r="B119" s="133" t="s">
        <v>57</v>
      </c>
      <c r="C119" s="107">
        <v>1</v>
      </c>
      <c r="D119" s="106">
        <v>0.1</v>
      </c>
      <c r="E119" s="107">
        <v>0</v>
      </c>
      <c r="F119" s="106">
        <v>0</v>
      </c>
      <c r="G119" s="107">
        <v>3</v>
      </c>
      <c r="H119" s="108">
        <v>0.16216348999999999</v>
      </c>
      <c r="I119" s="17">
        <v>0.26216349</v>
      </c>
      <c r="J119" s="17">
        <v>44.849457000000001</v>
      </c>
      <c r="K119" s="87">
        <v>-0.99415458943014623</v>
      </c>
      <c r="M119" s="238">
        <v>7.7813593095582936E-4</v>
      </c>
      <c r="O119" s="143"/>
      <c r="R119" s="175"/>
      <c r="S119" s="133" t="s">
        <v>181</v>
      </c>
    </row>
    <row r="120" spans="1:19" s="197" customFormat="1">
      <c r="A120" s="28">
        <v>87</v>
      </c>
      <c r="B120" s="144" t="s">
        <v>85</v>
      </c>
      <c r="C120" s="107">
        <v>0</v>
      </c>
      <c r="D120" s="106">
        <v>0</v>
      </c>
      <c r="E120" s="107">
        <v>0</v>
      </c>
      <c r="F120" s="106">
        <v>0</v>
      </c>
      <c r="G120" s="107">
        <v>3</v>
      </c>
      <c r="H120" s="108">
        <v>0.22146299999999999</v>
      </c>
      <c r="I120" s="106">
        <v>0.22146299999999999</v>
      </c>
      <c r="J120" s="106">
        <v>0.3</v>
      </c>
      <c r="K120" s="87">
        <v>-0.26178999999999997</v>
      </c>
      <c r="M120" s="242">
        <v>6.573314906559675E-4</v>
      </c>
      <c r="O120" s="198"/>
      <c r="R120" s="175"/>
      <c r="S120" s="144" t="s">
        <v>209</v>
      </c>
    </row>
    <row r="121" spans="1:19" s="18" customFormat="1">
      <c r="A121" s="28">
        <v>88</v>
      </c>
      <c r="B121" s="211" t="s">
        <v>227</v>
      </c>
      <c r="C121" s="107">
        <v>2</v>
      </c>
      <c r="D121" s="182">
        <v>0.20649999999999999</v>
      </c>
      <c r="E121" s="182">
        <v>0</v>
      </c>
      <c r="F121" s="182">
        <v>0</v>
      </c>
      <c r="G121" s="107">
        <v>0</v>
      </c>
      <c r="H121" s="108">
        <v>0</v>
      </c>
      <c r="I121" s="181">
        <v>0.20649999999999999</v>
      </c>
      <c r="J121" s="17" t="e">
        <v>#N/A</v>
      </c>
      <c r="K121" s="87"/>
      <c r="M121" s="238">
        <v>6.1291932657128864E-4</v>
      </c>
      <c r="O121" s="133"/>
      <c r="R121" s="175"/>
      <c r="S121" s="200" t="s">
        <v>106</v>
      </c>
    </row>
    <row r="122" spans="1:19" s="18" customFormat="1">
      <c r="A122" s="28">
        <v>89</v>
      </c>
      <c r="B122" s="194" t="s">
        <v>149</v>
      </c>
      <c r="C122" s="107">
        <v>1</v>
      </c>
      <c r="D122" s="106">
        <v>0.2</v>
      </c>
      <c r="E122" s="107">
        <v>0</v>
      </c>
      <c r="F122" s="106">
        <v>0</v>
      </c>
      <c r="G122" s="107">
        <v>0</v>
      </c>
      <c r="H122" s="108">
        <v>0</v>
      </c>
      <c r="I122" s="17">
        <v>0.2</v>
      </c>
      <c r="J122" s="17"/>
      <c r="K122" s="87" t="e">
        <v>#DIV/0!</v>
      </c>
      <c r="M122" s="238">
        <v>5.9362646641287044E-4</v>
      </c>
      <c r="O122" s="133"/>
      <c r="R122" s="175"/>
      <c r="S122" s="194" t="s">
        <v>163</v>
      </c>
    </row>
    <row r="123" spans="1:19" s="18" customFormat="1">
      <c r="A123" s="28">
        <v>90</v>
      </c>
      <c r="B123" s="133" t="s">
        <v>181</v>
      </c>
      <c r="C123" s="107">
        <v>0</v>
      </c>
      <c r="D123" s="106">
        <v>0</v>
      </c>
      <c r="E123" s="107">
        <v>0</v>
      </c>
      <c r="F123" s="106">
        <v>0</v>
      </c>
      <c r="G123" s="107">
        <v>1</v>
      </c>
      <c r="H123" s="108">
        <v>0.19600000000000001</v>
      </c>
      <c r="I123" s="17">
        <v>0.19600000000000001</v>
      </c>
      <c r="J123" s="17"/>
      <c r="K123" s="87" t="e">
        <v>#DIV/0!</v>
      </c>
      <c r="M123" s="238">
        <v>5.8175393708461299E-4</v>
      </c>
      <c r="O123" s="143"/>
      <c r="R123" s="175"/>
      <c r="S123" s="143" t="s">
        <v>196</v>
      </c>
    </row>
    <row r="124" spans="1:19" s="18" customFormat="1">
      <c r="A124" s="28">
        <v>91</v>
      </c>
      <c r="B124" s="210" t="s">
        <v>106</v>
      </c>
      <c r="C124" s="107">
        <v>2</v>
      </c>
      <c r="D124" s="106">
        <v>2.3810999999999999E-2</v>
      </c>
      <c r="E124" s="107">
        <v>0</v>
      </c>
      <c r="F124" s="106">
        <v>0</v>
      </c>
      <c r="G124" s="107">
        <v>3</v>
      </c>
      <c r="H124" s="108">
        <v>0.11901</v>
      </c>
      <c r="I124" s="17">
        <v>0.142821</v>
      </c>
      <c r="J124" s="17">
        <v>0.376415</v>
      </c>
      <c r="K124" s="87">
        <v>-0.62057569437987326</v>
      </c>
      <c r="M124" s="238">
        <v>4.2391162779776279E-4</v>
      </c>
      <c r="O124" s="133"/>
      <c r="R124" s="175"/>
      <c r="S124" s="199" t="s">
        <v>216</v>
      </c>
    </row>
    <row r="125" spans="1:19" s="18" customFormat="1">
      <c r="A125" s="28">
        <v>92</v>
      </c>
      <c r="B125" s="236" t="s">
        <v>163</v>
      </c>
      <c r="C125" s="107">
        <v>0</v>
      </c>
      <c r="D125" s="106">
        <v>0</v>
      </c>
      <c r="E125" s="107">
        <v>0</v>
      </c>
      <c r="F125" s="106">
        <v>0</v>
      </c>
      <c r="G125" s="107">
        <v>1</v>
      </c>
      <c r="H125" s="108">
        <v>0.118812</v>
      </c>
      <c r="I125" s="17">
        <v>0.118812</v>
      </c>
      <c r="J125" s="17"/>
      <c r="K125" s="87"/>
      <c r="M125" s="238">
        <v>3.5264973863722979E-4</v>
      </c>
      <c r="O125" s="133"/>
      <c r="R125" s="175"/>
      <c r="S125" s="201" t="s">
        <v>165</v>
      </c>
    </row>
    <row r="126" spans="1:19" s="18" customFormat="1">
      <c r="A126" s="28">
        <v>93</v>
      </c>
      <c r="B126" s="143" t="s">
        <v>196</v>
      </c>
      <c r="C126" s="107">
        <v>0</v>
      </c>
      <c r="D126" s="106">
        <v>0</v>
      </c>
      <c r="E126" s="107">
        <v>0</v>
      </c>
      <c r="F126" s="106">
        <v>0</v>
      </c>
      <c r="G126" s="107">
        <v>1</v>
      </c>
      <c r="H126" s="108">
        <v>0.117647</v>
      </c>
      <c r="I126" s="17">
        <v>0.117647</v>
      </c>
      <c r="J126" s="17" t="e">
        <v>#N/A</v>
      </c>
      <c r="K126" s="87" t="e">
        <v>#N/A</v>
      </c>
      <c r="M126" s="238">
        <v>3.4919186447037484E-4</v>
      </c>
      <c r="O126" s="142"/>
      <c r="R126" s="175"/>
      <c r="S126" s="143" t="s">
        <v>172</v>
      </c>
    </row>
    <row r="127" spans="1:19" s="18" customFormat="1">
      <c r="A127" s="28">
        <v>94</v>
      </c>
      <c r="B127" s="202" t="s">
        <v>240</v>
      </c>
      <c r="C127" s="107">
        <v>0</v>
      </c>
      <c r="D127" s="106">
        <v>0</v>
      </c>
      <c r="E127" s="107">
        <v>0</v>
      </c>
      <c r="F127" s="106">
        <v>0</v>
      </c>
      <c r="G127" s="107">
        <v>3</v>
      </c>
      <c r="H127" s="108">
        <v>0.115103</v>
      </c>
      <c r="I127" s="17">
        <v>0.115103</v>
      </c>
      <c r="J127" s="17"/>
      <c r="K127" s="87" t="e">
        <v>#DIV/0!</v>
      </c>
      <c r="M127" s="238">
        <v>3.4164093581760309E-4</v>
      </c>
      <c r="O127" s="144"/>
      <c r="R127" s="175"/>
      <c r="S127" s="202" t="s">
        <v>240</v>
      </c>
    </row>
    <row r="128" spans="1:19" s="18" customFormat="1">
      <c r="A128" s="28">
        <v>95</v>
      </c>
      <c r="B128" s="143" t="s">
        <v>216</v>
      </c>
      <c r="C128" s="107">
        <v>1</v>
      </c>
      <c r="D128" s="106">
        <v>0.1</v>
      </c>
      <c r="E128" s="107">
        <v>0</v>
      </c>
      <c r="F128" s="106">
        <v>0</v>
      </c>
      <c r="G128" s="107">
        <v>0</v>
      </c>
      <c r="H128" s="108">
        <v>0</v>
      </c>
      <c r="I128" s="17">
        <v>0.1</v>
      </c>
      <c r="J128" s="17"/>
      <c r="K128" s="87" t="e">
        <v>#DIV/0!</v>
      </c>
      <c r="M128" s="238">
        <v>2.9681323320643522E-4</v>
      </c>
      <c r="O128" s="144"/>
      <c r="R128" s="175"/>
      <c r="S128" s="133" t="s">
        <v>110</v>
      </c>
    </row>
    <row r="129" spans="1:19" s="18" customFormat="1">
      <c r="A129" s="28">
        <v>96</v>
      </c>
      <c r="B129" s="133" t="s">
        <v>165</v>
      </c>
      <c r="C129" s="107">
        <v>0</v>
      </c>
      <c r="D129" s="106">
        <v>0</v>
      </c>
      <c r="E129" s="107">
        <v>1</v>
      </c>
      <c r="F129" s="106">
        <v>3.0000000000000001E-3</v>
      </c>
      <c r="G129" s="107">
        <v>2</v>
      </c>
      <c r="H129" s="108">
        <v>8.5865999999999998E-2</v>
      </c>
      <c r="I129" s="17">
        <v>8.8866000000000001E-2</v>
      </c>
      <c r="J129" s="17">
        <v>0.503745</v>
      </c>
      <c r="K129" s="87">
        <v>-0.82358931602298779</v>
      </c>
      <c r="M129" s="238">
        <v>2.6376604782123067E-4</v>
      </c>
      <c r="O129" s="144"/>
      <c r="R129" s="175"/>
      <c r="S129" s="143" t="s">
        <v>151</v>
      </c>
    </row>
    <row r="130" spans="1:19" s="18" customFormat="1">
      <c r="A130" s="28">
        <v>97</v>
      </c>
      <c r="B130" s="202" t="s">
        <v>172</v>
      </c>
      <c r="C130" s="107">
        <v>0</v>
      </c>
      <c r="D130" s="106">
        <v>0</v>
      </c>
      <c r="E130" s="107">
        <v>0</v>
      </c>
      <c r="F130" s="106">
        <v>0</v>
      </c>
      <c r="G130" s="107">
        <v>2</v>
      </c>
      <c r="H130" s="108">
        <v>8.6466000000000001E-2</v>
      </c>
      <c r="I130" s="17">
        <v>8.6466000000000001E-2</v>
      </c>
      <c r="J130" s="17">
        <v>0.122699</v>
      </c>
      <c r="K130" s="87">
        <v>-0.29529988019462261</v>
      </c>
      <c r="M130" s="238">
        <v>2.5664253022427623E-4</v>
      </c>
      <c r="O130" s="144"/>
      <c r="R130" s="175"/>
      <c r="S130" s="193" t="s">
        <v>194</v>
      </c>
    </row>
    <row r="131" spans="1:19" s="18" customFormat="1">
      <c r="A131" s="28">
        <v>98</v>
      </c>
      <c r="B131" s="201" t="s">
        <v>110</v>
      </c>
      <c r="C131" s="107">
        <v>1</v>
      </c>
      <c r="D131" s="106">
        <v>7.0000000000000007E-2</v>
      </c>
      <c r="E131" s="107">
        <v>0</v>
      </c>
      <c r="F131" s="106">
        <v>0</v>
      </c>
      <c r="G131" s="107">
        <v>1</v>
      </c>
      <c r="H131" s="108">
        <v>7.7999999999999999E-4</v>
      </c>
      <c r="I131" s="17">
        <v>7.078000000000001E-2</v>
      </c>
      <c r="J131" s="17" t="e">
        <v>#N/A</v>
      </c>
      <c r="K131" s="87" t="e">
        <v>#N/A</v>
      </c>
      <c r="M131" s="238">
        <v>2.1008440646351484E-4</v>
      </c>
      <c r="O131" s="145"/>
      <c r="R131" s="175"/>
      <c r="S131" s="201" t="s">
        <v>179</v>
      </c>
    </row>
    <row r="132" spans="1:19" s="18" customFormat="1">
      <c r="A132" s="28">
        <v>99</v>
      </c>
      <c r="B132" s="143" t="s">
        <v>151</v>
      </c>
      <c r="C132" s="107">
        <v>1</v>
      </c>
      <c r="D132" s="106">
        <v>0.02</v>
      </c>
      <c r="E132" s="107">
        <v>0</v>
      </c>
      <c r="F132" s="106">
        <v>0</v>
      </c>
      <c r="G132" s="107">
        <v>1</v>
      </c>
      <c r="H132" s="108">
        <v>3.8520800000000001E-2</v>
      </c>
      <c r="I132" s="17">
        <v>5.8520799999999998E-2</v>
      </c>
      <c r="J132" s="17">
        <v>0.02</v>
      </c>
      <c r="K132" s="87">
        <v>1.92604</v>
      </c>
      <c r="M132" s="238">
        <v>1.7369747857827152E-4</v>
      </c>
      <c r="O132" s="145"/>
      <c r="R132" s="175"/>
      <c r="S132" s="143" t="s">
        <v>111</v>
      </c>
    </row>
    <row r="133" spans="1:19" s="18" customFormat="1">
      <c r="A133" s="28">
        <v>100</v>
      </c>
      <c r="B133" s="192" t="s">
        <v>194</v>
      </c>
      <c r="C133" s="107">
        <v>1</v>
      </c>
      <c r="D133" s="106">
        <v>0.05</v>
      </c>
      <c r="E133" s="107">
        <v>0</v>
      </c>
      <c r="F133" s="106">
        <v>0</v>
      </c>
      <c r="G133" s="107">
        <v>0</v>
      </c>
      <c r="H133" s="108">
        <v>0</v>
      </c>
      <c r="I133" s="17">
        <v>0.05</v>
      </c>
      <c r="J133" s="17" t="e">
        <v>#N/A</v>
      </c>
      <c r="K133" s="87" t="e">
        <v>#N/A</v>
      </c>
      <c r="M133" s="238"/>
      <c r="O133" s="145"/>
      <c r="R133" s="175"/>
      <c r="S133" s="192" t="s">
        <v>113</v>
      </c>
    </row>
    <row r="134" spans="1:19" s="18" customFormat="1">
      <c r="A134" s="28">
        <v>101</v>
      </c>
      <c r="B134" s="143" t="s">
        <v>111</v>
      </c>
      <c r="C134" s="107">
        <v>0</v>
      </c>
      <c r="D134" s="182">
        <v>0</v>
      </c>
      <c r="E134" s="182">
        <v>0</v>
      </c>
      <c r="F134" s="182">
        <v>0</v>
      </c>
      <c r="G134" s="107">
        <v>2</v>
      </c>
      <c r="H134" s="108">
        <v>4.1805040000000002E-2</v>
      </c>
      <c r="I134" s="181">
        <v>4.1805040000000002E-2</v>
      </c>
      <c r="J134" s="17"/>
      <c r="K134" s="87" t="e">
        <v>#DIV/0!</v>
      </c>
      <c r="M134" s="238"/>
      <c r="O134" s="145"/>
      <c r="S134" s="143" t="s">
        <v>169</v>
      </c>
    </row>
    <row r="135" spans="1:19" s="18" customFormat="1">
      <c r="A135" s="28">
        <v>102</v>
      </c>
      <c r="B135" s="209" t="s">
        <v>113</v>
      </c>
      <c r="C135" s="107">
        <v>2</v>
      </c>
      <c r="D135" s="106">
        <v>0.02</v>
      </c>
      <c r="E135" s="107">
        <v>0</v>
      </c>
      <c r="F135" s="106">
        <v>0</v>
      </c>
      <c r="G135" s="107">
        <v>2</v>
      </c>
      <c r="H135" s="108">
        <v>1.7186E-2</v>
      </c>
      <c r="I135" s="17">
        <v>3.7185999999999997E-2</v>
      </c>
      <c r="J135" s="17"/>
      <c r="K135" s="207"/>
      <c r="M135" s="238"/>
      <c r="O135" s="177"/>
      <c r="S135" s="33"/>
    </row>
    <row r="136" spans="1:19" s="18" customFormat="1">
      <c r="A136" s="28">
        <v>103</v>
      </c>
      <c r="B136" s="212" t="s">
        <v>169</v>
      </c>
      <c r="C136" s="107">
        <v>0</v>
      </c>
      <c r="D136" s="106">
        <v>0</v>
      </c>
      <c r="E136" s="107">
        <v>0</v>
      </c>
      <c r="F136" s="106">
        <v>0</v>
      </c>
      <c r="G136" s="107">
        <v>1</v>
      </c>
      <c r="H136" s="108">
        <v>3.0256000000000002E-2</v>
      </c>
      <c r="I136" s="17">
        <v>3.0256000000000002E-2</v>
      </c>
      <c r="J136" s="17" t="e">
        <v>#N/A</v>
      </c>
      <c r="K136" s="207"/>
      <c r="M136" s="238"/>
      <c r="O136" s="177"/>
    </row>
    <row r="137" spans="1:19" ht="16.5">
      <c r="A137" s="28">
        <v>104</v>
      </c>
      <c r="B137" s="192" t="s">
        <v>158</v>
      </c>
      <c r="C137" s="107">
        <v>1</v>
      </c>
      <c r="D137" s="106">
        <v>0.02</v>
      </c>
      <c r="E137" s="107">
        <v>0</v>
      </c>
      <c r="F137" s="106">
        <v>0</v>
      </c>
      <c r="G137" s="107">
        <v>0</v>
      </c>
      <c r="H137" s="108">
        <v>0</v>
      </c>
      <c r="I137" s="17">
        <v>0.02</v>
      </c>
      <c r="J137" s="17"/>
      <c r="K137" s="213"/>
      <c r="O137" s="244" t="s">
        <v>275</v>
      </c>
    </row>
    <row r="138" spans="1:19" s="18" customFormat="1">
      <c r="A138" s="28">
        <v>105</v>
      </c>
      <c r="B138" s="143" t="s">
        <v>213</v>
      </c>
      <c r="C138" s="107">
        <v>1</v>
      </c>
      <c r="D138" s="106">
        <v>9.5739999999999992E-3</v>
      </c>
      <c r="E138" s="107">
        <v>0</v>
      </c>
      <c r="F138" s="106">
        <v>0</v>
      </c>
      <c r="G138" s="107">
        <v>1</v>
      </c>
      <c r="H138" s="108">
        <v>7.5789999999999998E-3</v>
      </c>
      <c r="I138" s="17">
        <v>1.7152999999999998E-2</v>
      </c>
      <c r="J138" s="17"/>
      <c r="K138" s="87"/>
      <c r="M138" s="238"/>
      <c r="O138" s="145"/>
    </row>
    <row r="139" spans="1:19" s="18" customFormat="1">
      <c r="A139" s="28">
        <v>106</v>
      </c>
      <c r="B139" s="209" t="s">
        <v>195</v>
      </c>
      <c r="C139" s="107">
        <v>2</v>
      </c>
      <c r="D139" s="182">
        <v>1.4E-2</v>
      </c>
      <c r="E139" s="182">
        <v>0</v>
      </c>
      <c r="F139" s="182">
        <v>0</v>
      </c>
      <c r="G139" s="107">
        <v>0</v>
      </c>
      <c r="H139" s="108">
        <v>0</v>
      </c>
      <c r="I139" s="181">
        <v>1.4E-2</v>
      </c>
      <c r="J139" s="17">
        <v>0.23571</v>
      </c>
      <c r="K139" s="87"/>
      <c r="M139" s="238"/>
      <c r="O139" s="145"/>
    </row>
    <row r="140" spans="1:19" s="18" customFormat="1">
      <c r="A140" s="28">
        <v>107</v>
      </c>
      <c r="B140" s="209" t="s">
        <v>261</v>
      </c>
      <c r="C140" s="107">
        <v>1</v>
      </c>
      <c r="D140" s="106">
        <v>0.01</v>
      </c>
      <c r="E140" s="107">
        <v>0</v>
      </c>
      <c r="F140" s="106">
        <v>0</v>
      </c>
      <c r="G140" s="107">
        <v>0</v>
      </c>
      <c r="H140" s="108">
        <v>0</v>
      </c>
      <c r="I140" s="17">
        <v>0.01</v>
      </c>
      <c r="J140" s="17" t="e">
        <v>#N/A</v>
      </c>
      <c r="K140" s="87"/>
      <c r="M140" s="238"/>
      <c r="O140" s="145"/>
    </row>
    <row r="141" spans="1:19" s="18" customFormat="1">
      <c r="A141" s="28">
        <v>108</v>
      </c>
      <c r="B141" s="178" t="s">
        <v>230</v>
      </c>
      <c r="C141" s="107">
        <v>1</v>
      </c>
      <c r="D141" s="106">
        <v>0.01</v>
      </c>
      <c r="E141" s="107">
        <v>0</v>
      </c>
      <c r="F141" s="106">
        <v>0</v>
      </c>
      <c r="G141" s="107">
        <v>0</v>
      </c>
      <c r="H141" s="108">
        <v>0</v>
      </c>
      <c r="I141" s="17">
        <v>0.01</v>
      </c>
      <c r="J141" s="17">
        <v>0.19991999999999999</v>
      </c>
      <c r="K141" s="87"/>
      <c r="M141" s="238"/>
      <c r="O141" s="145"/>
    </row>
    <row r="142" spans="1:19" s="18" customFormat="1">
      <c r="A142" s="28">
        <v>109</v>
      </c>
      <c r="B142" s="133" t="s">
        <v>164</v>
      </c>
      <c r="C142" s="107">
        <v>1</v>
      </c>
      <c r="D142" s="106">
        <v>7.0000000000000001E-3</v>
      </c>
      <c r="E142" s="107">
        <v>0</v>
      </c>
      <c r="F142" s="106">
        <v>0</v>
      </c>
      <c r="G142" s="107">
        <v>0</v>
      </c>
      <c r="H142" s="108">
        <v>0</v>
      </c>
      <c r="I142" s="17">
        <v>7.0000000000000001E-3</v>
      </c>
      <c r="J142" s="17" t="e">
        <v>#N/A</v>
      </c>
      <c r="K142" s="87" t="e">
        <v>#N/A</v>
      </c>
      <c r="M142" s="238"/>
      <c r="O142" s="145"/>
    </row>
    <row r="143" spans="1:19" s="18" customFormat="1">
      <c r="A143" s="28">
        <v>110</v>
      </c>
      <c r="B143" s="208" t="s">
        <v>237</v>
      </c>
      <c r="C143" s="107">
        <v>1</v>
      </c>
      <c r="D143" s="106">
        <v>5.4770000000000001E-3</v>
      </c>
      <c r="E143" s="107">
        <v>0</v>
      </c>
      <c r="F143" s="106">
        <v>0</v>
      </c>
      <c r="G143" s="107">
        <v>0</v>
      </c>
      <c r="H143" s="108">
        <v>0</v>
      </c>
      <c r="I143" s="17">
        <v>5.4770000000000001E-3</v>
      </c>
      <c r="J143" s="17"/>
      <c r="K143" s="87"/>
      <c r="M143" s="238">
        <v>1.6256460782716455E-5</v>
      </c>
      <c r="O143" s="144"/>
    </row>
    <row r="144" spans="1:19" s="18" customFormat="1">
      <c r="A144" s="28">
        <v>111</v>
      </c>
      <c r="B144" s="190" t="s">
        <v>150</v>
      </c>
      <c r="C144" s="107">
        <v>0</v>
      </c>
      <c r="D144" s="106">
        <v>0</v>
      </c>
      <c r="E144" s="107">
        <v>1</v>
      </c>
      <c r="F144" s="106">
        <v>-4.3</v>
      </c>
      <c r="G144" s="107">
        <v>1</v>
      </c>
      <c r="H144" s="108">
        <v>1.8981000000000001E-2</v>
      </c>
      <c r="I144" s="17">
        <v>-4.2810189999999997</v>
      </c>
      <c r="J144" s="17"/>
      <c r="K144" s="191"/>
      <c r="M144" s="238"/>
      <c r="O144" s="178"/>
    </row>
    <row r="145" spans="1:17" s="21" customFormat="1">
      <c r="A145" s="250" t="s">
        <v>47</v>
      </c>
      <c r="B145" s="251"/>
      <c r="C145" s="19">
        <v>3695</v>
      </c>
      <c r="D145" s="20">
        <v>15956.700484060008</v>
      </c>
      <c r="E145" s="19">
        <v>1318</v>
      </c>
      <c r="F145" s="20">
        <v>11617.240785406757</v>
      </c>
      <c r="G145" s="19">
        <v>3225</v>
      </c>
      <c r="H145" s="101">
        <v>6117.2789364900009</v>
      </c>
      <c r="I145" s="20">
        <v>33691.220205956743</v>
      </c>
      <c r="J145" s="95" t="e">
        <v>#N/A</v>
      </c>
      <c r="K145" s="88">
        <v>7.3712246586733032E-2</v>
      </c>
      <c r="M145" s="239"/>
      <c r="N145" s="29"/>
      <c r="O145" s="29"/>
      <c r="Q145" s="18"/>
    </row>
    <row r="146" spans="1:17" s="25" customFormat="1">
      <c r="A146" s="22"/>
      <c r="B146" s="22"/>
      <c r="C146" s="23"/>
      <c r="D146" s="24"/>
      <c r="E146" s="23"/>
      <c r="F146" s="97"/>
      <c r="G146" s="23"/>
      <c r="H146" s="102"/>
      <c r="I146" s="24"/>
      <c r="J146" s="96"/>
      <c r="K146" s="73"/>
      <c r="M146" s="240"/>
      <c r="N146" s="29"/>
      <c r="O146" s="29"/>
      <c r="Q146" s="18"/>
    </row>
    <row r="147" spans="1:17" s="25" customFormat="1">
      <c r="A147" s="22"/>
      <c r="B147" s="22"/>
      <c r="C147" s="23"/>
      <c r="D147" s="24"/>
      <c r="E147" s="23"/>
      <c r="F147" s="24"/>
      <c r="G147" s="23"/>
      <c r="H147" s="102"/>
      <c r="I147" s="24"/>
      <c r="J147" s="149"/>
      <c r="K147" s="86"/>
      <c r="M147" s="240"/>
      <c r="N147" s="29"/>
      <c r="O147" s="29"/>
      <c r="Q147" s="18"/>
    </row>
    <row r="148" spans="1:17" s="25" customFormat="1">
      <c r="A148" s="22"/>
      <c r="B148" s="22"/>
      <c r="C148" s="23"/>
      <c r="D148" s="24"/>
      <c r="E148" s="23"/>
      <c r="F148" s="24"/>
      <c r="G148" s="23"/>
      <c r="H148" s="102"/>
      <c r="I148" s="24"/>
      <c r="J148" s="3"/>
      <c r="K148" s="86"/>
      <c r="M148" s="240"/>
      <c r="N148" s="29"/>
      <c r="O148" s="29"/>
      <c r="P148" s="2"/>
      <c r="Q148" s="18"/>
    </row>
    <row r="149" spans="1:17" ht="15.75">
      <c r="A149" s="252" t="s">
        <v>264</v>
      </c>
      <c r="B149" s="252"/>
      <c r="C149" s="252"/>
      <c r="D149" s="252"/>
      <c r="E149" s="252"/>
      <c r="F149" s="252"/>
      <c r="G149" s="252"/>
      <c r="H149" s="252"/>
      <c r="I149" s="252"/>
      <c r="J149" s="252"/>
      <c r="K149" s="252"/>
      <c r="O149" s="29"/>
      <c r="P149" s="2"/>
      <c r="Q149" s="18"/>
    </row>
    <row r="150" spans="1:17">
      <c r="A150" s="253" t="s">
        <v>272</v>
      </c>
      <c r="B150" s="253"/>
      <c r="C150" s="253"/>
      <c r="D150" s="253"/>
      <c r="E150" s="253"/>
      <c r="F150" s="253"/>
      <c r="G150" s="253"/>
      <c r="H150" s="253"/>
      <c r="I150" s="253"/>
      <c r="J150" s="253"/>
      <c r="K150" s="253"/>
      <c r="O150" s="29"/>
      <c r="Q150" s="18"/>
    </row>
    <row r="151" spans="1:17" ht="18.75" customHeight="1">
      <c r="B151" s="118">
        <v>1.3286432860117081E-2</v>
      </c>
      <c r="C151" s="169">
        <v>49.09336941813261</v>
      </c>
      <c r="D151" s="116">
        <v>18856.511361075536</v>
      </c>
      <c r="E151" s="169">
        <v>29.742033383915022</v>
      </c>
      <c r="F151" s="116"/>
      <c r="G151" s="116">
        <v>0.71596899224806199</v>
      </c>
      <c r="J151" s="6">
        <v>0.71816026167661129</v>
      </c>
      <c r="O151" s="29"/>
      <c r="Q151" s="18"/>
    </row>
    <row r="152" spans="1:17" ht="51">
      <c r="A152" s="9" t="s">
        <v>1</v>
      </c>
      <c r="B152" s="12" t="s">
        <v>115</v>
      </c>
      <c r="C152" s="11" t="s">
        <v>182</v>
      </c>
      <c r="D152" s="12" t="s">
        <v>189</v>
      </c>
      <c r="E152" s="11" t="s">
        <v>190</v>
      </c>
      <c r="F152" s="12" t="s">
        <v>26</v>
      </c>
      <c r="G152" s="11" t="s">
        <v>192</v>
      </c>
      <c r="H152" s="100" t="s">
        <v>27</v>
      </c>
      <c r="I152" s="12" t="s">
        <v>28</v>
      </c>
      <c r="J152" s="94" t="s">
        <v>263</v>
      </c>
      <c r="K152" s="91" t="s">
        <v>187</v>
      </c>
      <c r="O152" s="29"/>
      <c r="Q152" s="18"/>
    </row>
    <row r="153" spans="1:17" s="18" customFormat="1" ht="14.25" customHeight="1">
      <c r="A153" s="28">
        <v>1</v>
      </c>
      <c r="B153" s="130" t="s">
        <v>116</v>
      </c>
      <c r="C153" s="127">
        <v>1814</v>
      </c>
      <c r="D153" s="130">
        <v>2028.2972706900002</v>
      </c>
      <c r="E153" s="127">
        <v>392</v>
      </c>
      <c r="F153" s="130">
        <v>1415.5875655085547</v>
      </c>
      <c r="G153" s="127">
        <v>2309</v>
      </c>
      <c r="H153" s="137">
        <v>3095.8289952700002</v>
      </c>
      <c r="I153" s="130">
        <v>6539.7138314685544</v>
      </c>
      <c r="J153" s="130">
        <v>5486.9038672282941</v>
      </c>
      <c r="K153" s="138">
        <v>0.19187687441152246</v>
      </c>
      <c r="L153" s="18">
        <v>1</v>
      </c>
      <c r="M153" s="238">
        <v>19.410736065630253</v>
      </c>
      <c r="O153" s="29"/>
    </row>
    <row r="154" spans="1:17" s="18" customFormat="1" ht="14.25" customHeight="1">
      <c r="A154" s="28">
        <v>2</v>
      </c>
      <c r="B154" s="130" t="s">
        <v>118</v>
      </c>
      <c r="C154" s="127">
        <v>405</v>
      </c>
      <c r="D154" s="130">
        <v>334.42066459000006</v>
      </c>
      <c r="E154" s="127">
        <v>136</v>
      </c>
      <c r="F154" s="130">
        <v>3478.4187702819822</v>
      </c>
      <c r="G154" s="127">
        <v>346</v>
      </c>
      <c r="H154" s="137">
        <v>479.44866012999984</v>
      </c>
      <c r="I154" s="130">
        <v>4292.2880950019817</v>
      </c>
      <c r="J154" s="130">
        <v>1595.7900832336618</v>
      </c>
      <c r="K154" s="138">
        <v>1.689757343462253</v>
      </c>
      <c r="L154" s="18">
        <v>2</v>
      </c>
      <c r="M154" s="238">
        <v>12.740079073310284</v>
      </c>
      <c r="O154" s="29"/>
    </row>
    <row r="155" spans="1:17" s="18" customFormat="1" ht="14.25" customHeight="1">
      <c r="A155" s="28">
        <v>3</v>
      </c>
      <c r="B155" s="130" t="s">
        <v>121</v>
      </c>
      <c r="C155" s="127">
        <v>357</v>
      </c>
      <c r="D155" s="130">
        <v>1847.0595350000001</v>
      </c>
      <c r="E155" s="127">
        <v>255</v>
      </c>
      <c r="F155" s="130">
        <v>2144.2862612499998</v>
      </c>
      <c r="G155" s="127">
        <v>74</v>
      </c>
      <c r="H155" s="137">
        <v>208.85540244999999</v>
      </c>
      <c r="I155" s="130">
        <v>4200.2011986999996</v>
      </c>
      <c r="J155" s="130">
        <v>5848.5569626119986</v>
      </c>
      <c r="K155" s="138">
        <v>-0.28183973832338871</v>
      </c>
      <c r="L155" s="18">
        <v>3</v>
      </c>
      <c r="M155" s="238">
        <v>12.466752979036913</v>
      </c>
      <c r="N155" s="27"/>
    </row>
    <row r="156" spans="1:17" s="18" customFormat="1" ht="14.25" customHeight="1">
      <c r="A156" s="28">
        <v>4</v>
      </c>
      <c r="B156" s="130" t="s">
        <v>119</v>
      </c>
      <c r="C156" s="127">
        <v>177</v>
      </c>
      <c r="D156" s="130">
        <v>1676.5435973499998</v>
      </c>
      <c r="E156" s="127">
        <v>79</v>
      </c>
      <c r="F156" s="130">
        <v>1102.608591875</v>
      </c>
      <c r="G156" s="127">
        <v>86</v>
      </c>
      <c r="H156" s="137">
        <v>1045.1560466799999</v>
      </c>
      <c r="I156" s="130">
        <v>3824.3082359049995</v>
      </c>
      <c r="J156" s="130">
        <v>1832.5980372874101</v>
      </c>
      <c r="K156" s="138">
        <v>1.0868232738946371</v>
      </c>
      <c r="L156" s="18">
        <v>4</v>
      </c>
      <c r="M156" s="238">
        <v>11.351052922769611</v>
      </c>
    </row>
    <row r="157" spans="1:17" s="18" customFormat="1" ht="14.25" customHeight="1">
      <c r="A157" s="28">
        <v>5</v>
      </c>
      <c r="B157" s="130" t="s">
        <v>117</v>
      </c>
      <c r="C157" s="127">
        <v>188</v>
      </c>
      <c r="D157" s="130">
        <v>902.46353887999999</v>
      </c>
      <c r="E157" s="127">
        <v>137</v>
      </c>
      <c r="F157" s="130">
        <v>516.86880161328122</v>
      </c>
      <c r="G157" s="127">
        <v>95</v>
      </c>
      <c r="H157" s="137">
        <v>362.83742476999976</v>
      </c>
      <c r="I157" s="130">
        <v>1782.1697652632811</v>
      </c>
      <c r="J157" s="130">
        <v>1198.2913834226222</v>
      </c>
      <c r="K157" s="138">
        <v>0.48725910068130096</v>
      </c>
      <c r="L157" s="18">
        <v>5</v>
      </c>
      <c r="M157" s="238">
        <v>5.2897157015054797</v>
      </c>
    </row>
    <row r="158" spans="1:17" s="18" customFormat="1" ht="14.25" customHeight="1">
      <c r="A158" s="28">
        <v>6</v>
      </c>
      <c r="B158" s="130" t="s">
        <v>120</v>
      </c>
      <c r="C158" s="127">
        <v>199</v>
      </c>
      <c r="D158" s="130">
        <v>1672.4185547199997</v>
      </c>
      <c r="E158" s="127">
        <v>80</v>
      </c>
      <c r="F158" s="130">
        <v>324.04137292187499</v>
      </c>
      <c r="G158" s="127">
        <v>65</v>
      </c>
      <c r="H158" s="137">
        <v>183.90739474999998</v>
      </c>
      <c r="I158" s="130">
        <v>2180.3673223918749</v>
      </c>
      <c r="J158" s="130">
        <v>2372.8475545302213</v>
      </c>
      <c r="K158" s="138">
        <v>-8.1117824771702929E-2</v>
      </c>
      <c r="L158" s="18">
        <v>6</v>
      </c>
      <c r="M158" s="238">
        <v>6.4716187453679002</v>
      </c>
    </row>
    <row r="159" spans="1:17" s="18" customFormat="1" ht="14.25" customHeight="1">
      <c r="A159" s="28">
        <v>7</v>
      </c>
      <c r="B159" s="130" t="s">
        <v>122</v>
      </c>
      <c r="C159" s="127">
        <v>139</v>
      </c>
      <c r="D159" s="130">
        <v>1362.6351169000002</v>
      </c>
      <c r="E159" s="127">
        <v>27</v>
      </c>
      <c r="F159" s="130">
        <v>160.57144099999999</v>
      </c>
      <c r="G159" s="127">
        <v>25</v>
      </c>
      <c r="H159" s="137">
        <v>152.73344020000005</v>
      </c>
      <c r="I159" s="130">
        <v>1675.9399981000004</v>
      </c>
      <c r="J159" s="130">
        <v>1649.8626101223997</v>
      </c>
      <c r="K159" s="138">
        <v>1.5805793656761491E-2</v>
      </c>
      <c r="L159" s="18">
        <v>7</v>
      </c>
      <c r="M159" s="238">
        <v>4.9744116949604784</v>
      </c>
    </row>
    <row r="160" spans="1:17" s="18" customFormat="1" ht="14.25" customHeight="1">
      <c r="A160" s="28">
        <v>8</v>
      </c>
      <c r="B160" s="130" t="s">
        <v>129</v>
      </c>
      <c r="C160" s="127">
        <v>86</v>
      </c>
      <c r="D160" s="130">
        <v>1104.60126042</v>
      </c>
      <c r="E160" s="127">
        <v>53</v>
      </c>
      <c r="F160" s="130">
        <v>485.234238</v>
      </c>
      <c r="G160" s="127">
        <v>27</v>
      </c>
      <c r="H160" s="137">
        <v>46.985506380000004</v>
      </c>
      <c r="I160" s="130">
        <v>1636.8210048000001</v>
      </c>
      <c r="J160" s="130">
        <v>812.10233928499997</v>
      </c>
      <c r="K160" s="138">
        <v>1.0155353895927797</v>
      </c>
      <c r="L160" s="18">
        <v>8</v>
      </c>
      <c r="M160" s="238">
        <v>4.8583013461489388</v>
      </c>
    </row>
    <row r="161" spans="1:13" s="18" customFormat="1" ht="14.25" customHeight="1">
      <c r="A161" s="28">
        <v>9</v>
      </c>
      <c r="B161" s="162" t="s">
        <v>138</v>
      </c>
      <c r="C161" s="127">
        <v>15</v>
      </c>
      <c r="D161" s="130">
        <v>1402.0286100000001</v>
      </c>
      <c r="E161" s="127">
        <v>2</v>
      </c>
      <c r="F161" s="130">
        <v>3.9191050000000001</v>
      </c>
      <c r="G161" s="127">
        <v>3</v>
      </c>
      <c r="H161" s="137">
        <v>3.2969073</v>
      </c>
      <c r="I161" s="130">
        <v>1409.2446222999999</v>
      </c>
      <c r="J161" s="130">
        <v>50.214485420000003</v>
      </c>
      <c r="K161" s="138">
        <v>27.064503907844685</v>
      </c>
      <c r="L161" s="18">
        <v>9</v>
      </c>
      <c r="M161" s="238">
        <v>4.1828245272364439</v>
      </c>
    </row>
    <row r="162" spans="1:13" s="18" customFormat="1" ht="14.25" customHeight="1">
      <c r="A162" s="28">
        <v>10</v>
      </c>
      <c r="B162" s="130" t="s">
        <v>131</v>
      </c>
      <c r="C162" s="127">
        <v>21</v>
      </c>
      <c r="D162" s="130">
        <v>286.20206004000005</v>
      </c>
      <c r="E162" s="127">
        <v>14</v>
      </c>
      <c r="F162" s="130">
        <v>673.73255300000005</v>
      </c>
      <c r="G162" s="127">
        <v>2</v>
      </c>
      <c r="H162" s="137">
        <v>6.4639701299999999</v>
      </c>
      <c r="I162" s="130">
        <v>966.39858317000017</v>
      </c>
      <c r="J162" s="130">
        <v>487.70210037999999</v>
      </c>
      <c r="K162" s="138">
        <v>0.98153459338603843</v>
      </c>
      <c r="L162" s="18">
        <v>10</v>
      </c>
      <c r="M162" s="238">
        <v>2.8683988803680576</v>
      </c>
    </row>
    <row r="163" spans="1:13" s="18" customFormat="1" ht="14.25" customHeight="1">
      <c r="A163" s="28">
        <v>11</v>
      </c>
      <c r="B163" s="130" t="s">
        <v>126</v>
      </c>
      <c r="C163" s="127">
        <v>45</v>
      </c>
      <c r="D163" s="130">
        <v>529.01207099999999</v>
      </c>
      <c r="E163" s="127">
        <v>18</v>
      </c>
      <c r="F163" s="130">
        <v>385.44220300000001</v>
      </c>
      <c r="G163" s="127">
        <v>12</v>
      </c>
      <c r="H163" s="137">
        <v>25.741138709999994</v>
      </c>
      <c r="I163" s="130">
        <v>940.19541270999991</v>
      </c>
      <c r="J163" s="130">
        <v>330.81336596749998</v>
      </c>
      <c r="K163" s="138">
        <v>1.8420720243884201</v>
      </c>
      <c r="M163" s="238">
        <v>2.7906244029231373</v>
      </c>
    </row>
    <row r="164" spans="1:13" s="18" customFormat="1" ht="14.25" customHeight="1">
      <c r="A164" s="28">
        <v>12</v>
      </c>
      <c r="B164" s="130" t="s">
        <v>123</v>
      </c>
      <c r="C164" s="127">
        <v>13</v>
      </c>
      <c r="D164" s="130">
        <v>545.55821000000003</v>
      </c>
      <c r="E164" s="127">
        <v>9</v>
      </c>
      <c r="F164" s="130">
        <v>161.21631062500001</v>
      </c>
      <c r="G164" s="127">
        <v>23</v>
      </c>
      <c r="H164" s="137">
        <v>117.51656369000001</v>
      </c>
      <c r="I164" s="130">
        <v>824.29108431500003</v>
      </c>
      <c r="J164" s="130">
        <v>418.12139268331822</v>
      </c>
      <c r="K164" s="138">
        <v>0.9714157150033973</v>
      </c>
      <c r="M164" s="238">
        <v>2.4466050183877335</v>
      </c>
    </row>
    <row r="165" spans="1:13" s="18" customFormat="1" ht="14.25" customHeight="1">
      <c r="A165" s="28">
        <v>13</v>
      </c>
      <c r="B165" s="130" t="s">
        <v>130</v>
      </c>
      <c r="C165" s="127">
        <v>24</v>
      </c>
      <c r="D165" s="130">
        <v>528.65423899999996</v>
      </c>
      <c r="E165" s="127">
        <v>9</v>
      </c>
      <c r="F165" s="130">
        <v>72.226466000000002</v>
      </c>
      <c r="G165" s="127">
        <v>8</v>
      </c>
      <c r="H165" s="137">
        <v>130.68319131999999</v>
      </c>
      <c r="I165" s="130">
        <v>731.56389631999991</v>
      </c>
      <c r="J165" s="130">
        <v>1975.2994636100002</v>
      </c>
      <c r="K165" s="138">
        <v>-0.62964405661154044</v>
      </c>
      <c r="M165" s="238">
        <v>2.1713784536383645</v>
      </c>
    </row>
    <row r="166" spans="1:13" s="18" customFormat="1" ht="14.25" customHeight="1">
      <c r="A166" s="28">
        <v>14</v>
      </c>
      <c r="B166" s="130" t="s">
        <v>127</v>
      </c>
      <c r="C166" s="127">
        <v>14</v>
      </c>
      <c r="D166" s="130">
        <v>147.40048100000001</v>
      </c>
      <c r="E166" s="127">
        <v>46</v>
      </c>
      <c r="F166" s="130">
        <v>337.27603309375002</v>
      </c>
      <c r="G166" s="127">
        <v>7</v>
      </c>
      <c r="H166" s="137">
        <v>27.36121142</v>
      </c>
      <c r="I166" s="130">
        <v>512.03772551375005</v>
      </c>
      <c r="J166" s="130">
        <v>628.23896693000006</v>
      </c>
      <c r="K166" s="138">
        <v>-0.18496344151348609</v>
      </c>
      <c r="M166" s="238">
        <v>1.5197957283340531</v>
      </c>
    </row>
    <row r="167" spans="1:13" s="18" customFormat="1" ht="14.25" customHeight="1">
      <c r="A167" s="28">
        <v>15</v>
      </c>
      <c r="B167" s="130" t="s">
        <v>128</v>
      </c>
      <c r="C167" s="127">
        <v>8</v>
      </c>
      <c r="D167" s="130">
        <v>217.94653199999999</v>
      </c>
      <c r="E167" s="127">
        <v>15</v>
      </c>
      <c r="F167" s="130">
        <v>107.65905319042969</v>
      </c>
      <c r="G167" s="127">
        <v>9</v>
      </c>
      <c r="H167" s="137">
        <v>77.700137999999995</v>
      </c>
      <c r="I167" s="130">
        <v>403.30572319042966</v>
      </c>
      <c r="J167" s="130">
        <v>19.192525237070313</v>
      </c>
      <c r="K167" s="138">
        <v>20.013687266720154</v>
      </c>
      <c r="M167" s="238">
        <v>1.1970647567081096</v>
      </c>
    </row>
    <row r="168" spans="1:13" s="18" customFormat="1" ht="14.25" customHeight="1">
      <c r="A168" s="28">
        <v>16</v>
      </c>
      <c r="B168" s="130" t="s">
        <v>141</v>
      </c>
      <c r="C168" s="127">
        <v>2</v>
      </c>
      <c r="D168" s="130">
        <v>316.12967800000001</v>
      </c>
      <c r="E168" s="127">
        <v>2</v>
      </c>
      <c r="F168" s="130">
        <v>16.558827999999998</v>
      </c>
      <c r="G168" s="127">
        <v>3</v>
      </c>
      <c r="H168" s="137">
        <v>1.3472298300000001</v>
      </c>
      <c r="I168" s="130">
        <v>334.03573583000002</v>
      </c>
      <c r="J168" s="130">
        <v>14.167193409999999</v>
      </c>
      <c r="K168" s="138">
        <v>22.578116438660242</v>
      </c>
      <c r="M168" s="238">
        <v>0.99146226758192957</v>
      </c>
    </row>
    <row r="169" spans="1:13" s="18" customFormat="1" ht="14.25" customHeight="1">
      <c r="A169" s="28">
        <v>17</v>
      </c>
      <c r="B169" s="130" t="s">
        <v>167</v>
      </c>
      <c r="C169" s="127">
        <v>9</v>
      </c>
      <c r="D169" s="130">
        <v>258.74836499999998</v>
      </c>
      <c r="E169" s="127">
        <v>4</v>
      </c>
      <c r="F169" s="130">
        <v>15.144837781250001</v>
      </c>
      <c r="G169" s="127">
        <v>6</v>
      </c>
      <c r="H169" s="137">
        <v>26.582722240000003</v>
      </c>
      <c r="I169" s="130">
        <v>300.47592502124996</v>
      </c>
      <c r="J169" s="130">
        <v>4.656822</v>
      </c>
      <c r="K169" s="138">
        <v>63.52381581714954</v>
      </c>
      <c r="M169" s="238">
        <v>0.89185230806251592</v>
      </c>
    </row>
    <row r="170" spans="1:13" s="18" customFormat="1" ht="14.25" customHeight="1">
      <c r="A170" s="28">
        <v>18</v>
      </c>
      <c r="B170" s="130" t="s">
        <v>124</v>
      </c>
      <c r="C170" s="127">
        <v>121</v>
      </c>
      <c r="D170" s="130">
        <v>194.53478946999999</v>
      </c>
      <c r="E170" s="127">
        <v>18</v>
      </c>
      <c r="F170" s="130">
        <v>17.419717265625</v>
      </c>
      <c r="G170" s="127">
        <v>38</v>
      </c>
      <c r="H170" s="137">
        <v>76.212476029999976</v>
      </c>
      <c r="I170" s="130">
        <v>288.16698276562499</v>
      </c>
      <c r="J170" s="130">
        <v>309.21536158687502</v>
      </c>
      <c r="K170" s="138">
        <v>-6.8070288336358753E-2</v>
      </c>
      <c r="M170" s="238">
        <v>0.8553177385800822</v>
      </c>
    </row>
    <row r="171" spans="1:13" s="18" customFormat="1" ht="14.25" customHeight="1">
      <c r="A171" s="28">
        <v>19</v>
      </c>
      <c r="B171" s="130" t="s">
        <v>134</v>
      </c>
      <c r="C171" s="127">
        <v>13</v>
      </c>
      <c r="D171" s="130">
        <v>168.714753</v>
      </c>
      <c r="E171" s="127">
        <v>1</v>
      </c>
      <c r="F171" s="130">
        <v>45</v>
      </c>
      <c r="G171" s="127">
        <v>5</v>
      </c>
      <c r="H171" s="137">
        <v>6.9333364699999995</v>
      </c>
      <c r="I171" s="130">
        <v>220.64808947</v>
      </c>
      <c r="J171" s="130">
        <v>305.00946137</v>
      </c>
      <c r="K171" s="138">
        <v>-0.27658608202210211</v>
      </c>
      <c r="M171" s="238">
        <v>0.65491272836413472</v>
      </c>
    </row>
    <row r="172" spans="1:13" s="18" customFormat="1" ht="14.25" customHeight="1">
      <c r="A172" s="28">
        <v>20</v>
      </c>
      <c r="B172" s="163" t="s">
        <v>125</v>
      </c>
      <c r="C172" s="127">
        <v>4</v>
      </c>
      <c r="D172" s="130">
        <v>67.150000000000006</v>
      </c>
      <c r="E172" s="127">
        <v>8</v>
      </c>
      <c r="F172" s="130">
        <v>115.663184</v>
      </c>
      <c r="G172" s="127">
        <v>0</v>
      </c>
      <c r="H172" s="137">
        <v>0</v>
      </c>
      <c r="I172" s="130">
        <v>182.81318400000001</v>
      </c>
      <c r="J172" s="130">
        <v>72.895700000000005</v>
      </c>
      <c r="K172" s="138">
        <v>1.5078733587852233</v>
      </c>
      <c r="M172" s="238">
        <v>0.54261372215802939</v>
      </c>
    </row>
    <row r="173" spans="1:13" s="18" customFormat="1" ht="14.25" customHeight="1">
      <c r="A173" s="28">
        <v>21</v>
      </c>
      <c r="B173" s="162" t="s">
        <v>136</v>
      </c>
      <c r="C173" s="127">
        <v>12</v>
      </c>
      <c r="D173" s="130">
        <v>101.51376999999999</v>
      </c>
      <c r="E173" s="127">
        <v>1</v>
      </c>
      <c r="F173" s="130">
        <v>60.844999999999999</v>
      </c>
      <c r="G173" s="127">
        <v>33</v>
      </c>
      <c r="H173" s="137">
        <v>2.48366446</v>
      </c>
      <c r="I173" s="130">
        <v>164.84243445999999</v>
      </c>
      <c r="J173" s="130">
        <v>1057.66662247</v>
      </c>
      <c r="K173" s="138">
        <v>-0.84414518624494495</v>
      </c>
      <c r="M173" s="238">
        <v>0.48927415941692476</v>
      </c>
    </row>
    <row r="174" spans="1:13" s="18" customFormat="1" ht="14.25" customHeight="1">
      <c r="A174" s="28">
        <v>22</v>
      </c>
      <c r="B174" s="130" t="s">
        <v>140</v>
      </c>
      <c r="C174" s="127">
        <v>3</v>
      </c>
      <c r="D174" s="130">
        <v>144.22667300000001</v>
      </c>
      <c r="E174" s="127">
        <v>0</v>
      </c>
      <c r="F174" s="130">
        <v>0</v>
      </c>
      <c r="G174" s="127">
        <v>0</v>
      </c>
      <c r="H174" s="137">
        <v>0</v>
      </c>
      <c r="I174" s="130">
        <v>144.22667300000001</v>
      </c>
      <c r="J174" s="130">
        <v>9.0491590899999998</v>
      </c>
      <c r="K174" s="138">
        <v>14.938129893128004</v>
      </c>
      <c r="M174" s="238">
        <v>0.42808385127737258</v>
      </c>
    </row>
    <row r="175" spans="1:13" s="18" customFormat="1" ht="14.25" customHeight="1">
      <c r="A175" s="28">
        <v>23</v>
      </c>
      <c r="B175" s="130" t="s">
        <v>133</v>
      </c>
      <c r="C175" s="127">
        <v>7</v>
      </c>
      <c r="D175" s="130">
        <v>47.154000000000003</v>
      </c>
      <c r="E175" s="127">
        <v>2</v>
      </c>
      <c r="F175" s="130">
        <v>1.738</v>
      </c>
      <c r="G175" s="127">
        <v>11</v>
      </c>
      <c r="H175" s="137">
        <v>6.6331536400000006</v>
      </c>
      <c r="I175" s="130">
        <v>55.525153640000006</v>
      </c>
      <c r="J175" s="130">
        <v>29.413164215662899</v>
      </c>
      <c r="K175" s="138">
        <v>0.88776539759133177</v>
      </c>
      <c r="M175" s="238">
        <v>0.16480600376172461</v>
      </c>
    </row>
    <row r="176" spans="1:13" s="18" customFormat="1" ht="14.25" customHeight="1">
      <c r="A176" s="28">
        <v>24</v>
      </c>
      <c r="B176" s="130" t="s">
        <v>132</v>
      </c>
      <c r="C176" s="127">
        <v>10</v>
      </c>
      <c r="D176" s="130">
        <v>36.271465999999997</v>
      </c>
      <c r="E176" s="127">
        <v>3</v>
      </c>
      <c r="F176" s="130">
        <v>-3.7343039999999998</v>
      </c>
      <c r="G176" s="127">
        <v>3</v>
      </c>
      <c r="H176" s="137">
        <v>0.24647512999999999</v>
      </c>
      <c r="I176" s="130">
        <v>32.783637129999995</v>
      </c>
      <c r="J176" s="130">
        <v>36.433213590000001</v>
      </c>
      <c r="K176" s="138">
        <v>-0.10017168677653299</v>
      </c>
      <c r="M176" s="238">
        <v>9.7306173328218351E-2</v>
      </c>
    </row>
    <row r="177" spans="1:13" s="18" customFormat="1" ht="14.25" customHeight="1">
      <c r="A177" s="28">
        <v>25</v>
      </c>
      <c r="B177" s="130" t="s">
        <v>139</v>
      </c>
      <c r="C177" s="127">
        <v>5</v>
      </c>
      <c r="D177" s="130">
        <v>22.863856999999999</v>
      </c>
      <c r="E177" s="127">
        <v>0</v>
      </c>
      <c r="F177" s="130">
        <v>0</v>
      </c>
      <c r="G177" s="127">
        <v>1</v>
      </c>
      <c r="H177" s="137">
        <v>0.53486529000000005</v>
      </c>
      <c r="I177" s="130">
        <v>23.398722289999998</v>
      </c>
      <c r="J177" s="130">
        <v>5.6847754500000001</v>
      </c>
      <c r="K177" s="138">
        <v>3.1160328135740167</v>
      </c>
      <c r="M177" s="238">
        <v>6.9450504157943807E-2</v>
      </c>
    </row>
    <row r="178" spans="1:13" s="18" customFormat="1" ht="14.25" customHeight="1">
      <c r="A178" s="28">
        <v>26</v>
      </c>
      <c r="B178" s="130" t="s">
        <v>135</v>
      </c>
      <c r="C178" s="127">
        <v>0</v>
      </c>
      <c r="D178" s="130">
        <v>0</v>
      </c>
      <c r="E178" s="127">
        <v>3</v>
      </c>
      <c r="F178" s="130">
        <v>5.73116</v>
      </c>
      <c r="G178" s="127">
        <v>3</v>
      </c>
      <c r="H178" s="137">
        <v>6.9377848899999996</v>
      </c>
      <c r="I178" s="130">
        <v>12.668944889999999</v>
      </c>
      <c r="J178" s="130">
        <v>528.13939992999997</v>
      </c>
      <c r="K178" s="138">
        <v>-0.97601211935394494</v>
      </c>
      <c r="M178" s="238">
        <v>3.7603104941150441E-2</v>
      </c>
    </row>
    <row r="179" spans="1:13" s="18" customFormat="1" ht="14.25" customHeight="1">
      <c r="A179" s="183">
        <v>27</v>
      </c>
      <c r="B179" s="243" t="s">
        <v>144</v>
      </c>
      <c r="C179" s="127">
        <v>2</v>
      </c>
      <c r="D179" s="130">
        <v>7.1117290000000004</v>
      </c>
      <c r="E179" s="127">
        <v>1</v>
      </c>
      <c r="F179" s="130">
        <v>0.39961000000000002</v>
      </c>
      <c r="G179" s="127">
        <v>3</v>
      </c>
      <c r="H179" s="137">
        <v>4.4391965899999999</v>
      </c>
      <c r="I179" s="130">
        <v>11.950535590000001</v>
      </c>
      <c r="J179" s="130">
        <v>133.90102899999999</v>
      </c>
      <c r="K179" s="138">
        <v>-0.9107509801885092</v>
      </c>
      <c r="M179" s="238">
        <v>3.5470771070164733E-2</v>
      </c>
    </row>
    <row r="180" spans="1:13" s="18" customFormat="1" ht="14.25" customHeight="1">
      <c r="A180" s="183">
        <v>28</v>
      </c>
      <c r="B180" s="184" t="s">
        <v>166</v>
      </c>
      <c r="C180" s="127">
        <v>1</v>
      </c>
      <c r="D180" s="130">
        <v>7</v>
      </c>
      <c r="E180" s="127">
        <v>0</v>
      </c>
      <c r="F180" s="130">
        <v>0</v>
      </c>
      <c r="G180" s="127">
        <v>1</v>
      </c>
      <c r="H180" s="137">
        <v>0.96448279000000003</v>
      </c>
      <c r="I180" s="130">
        <v>7.9644827899999999</v>
      </c>
      <c r="J180" s="130">
        <v>0.32910060999999996</v>
      </c>
      <c r="K180" s="138">
        <v>23.200753654026958</v>
      </c>
      <c r="M180" s="238">
        <v>2.3639638877169092E-2</v>
      </c>
    </row>
    <row r="181" spans="1:13" s="18" customFormat="1" ht="14.25" customHeight="1">
      <c r="A181" s="183">
        <v>29</v>
      </c>
      <c r="B181" s="185" t="s">
        <v>137</v>
      </c>
      <c r="C181" s="127">
        <v>1</v>
      </c>
      <c r="D181" s="130">
        <v>3.9662000000000003E-2</v>
      </c>
      <c r="E181" s="127">
        <v>0</v>
      </c>
      <c r="F181" s="130">
        <v>0</v>
      </c>
      <c r="G181" s="127">
        <v>25</v>
      </c>
      <c r="H181" s="137">
        <v>5.9536769600000001</v>
      </c>
      <c r="I181" s="130">
        <v>5.99333896</v>
      </c>
      <c r="J181" s="130">
        <v>22.625749973710089</v>
      </c>
      <c r="K181" s="138">
        <v>-0.73510982102410138</v>
      </c>
      <c r="M181" s="238">
        <v>1.7789023144196933E-2</v>
      </c>
    </row>
    <row r="182" spans="1:13" s="18" customFormat="1" ht="14.25" customHeight="1">
      <c r="A182" s="183">
        <v>30</v>
      </c>
      <c r="B182" s="184" t="s">
        <v>168</v>
      </c>
      <c r="C182" s="127">
        <v>0</v>
      </c>
      <c r="D182" s="130">
        <v>0</v>
      </c>
      <c r="E182" s="127">
        <v>0</v>
      </c>
      <c r="F182" s="130">
        <v>0</v>
      </c>
      <c r="G182" s="127">
        <v>1</v>
      </c>
      <c r="H182" s="137">
        <v>2.5367424999999999</v>
      </c>
      <c r="I182" s="130">
        <v>2.5367424999999999</v>
      </c>
      <c r="J182" s="130"/>
      <c r="K182" s="138" t="e">
        <v>#DIV/0!</v>
      </c>
      <c r="M182" s="238">
        <v>7.5293874323717523E-3</v>
      </c>
    </row>
    <row r="183" spans="1:13" s="18" customFormat="1" ht="14.25" customHeight="1">
      <c r="A183" s="183">
        <v>31</v>
      </c>
      <c r="B183" s="186" t="s">
        <v>143</v>
      </c>
      <c r="C183" s="127">
        <v>0</v>
      </c>
      <c r="D183" s="130">
        <v>0</v>
      </c>
      <c r="E183" s="127">
        <v>3</v>
      </c>
      <c r="F183" s="130">
        <v>-26.614014000000001</v>
      </c>
      <c r="G183" s="127">
        <v>1</v>
      </c>
      <c r="H183" s="137">
        <v>10.95713847</v>
      </c>
      <c r="I183" s="130">
        <v>-15.656875530000001</v>
      </c>
      <c r="J183" s="130">
        <v>23.377500000000001</v>
      </c>
      <c r="K183" s="138">
        <v>-1.6697412268206608</v>
      </c>
      <c r="M183" s="238">
        <v>-4.6471678479700178E-2</v>
      </c>
    </row>
    <row r="184" spans="1:13" s="25" customFormat="1" ht="12.75">
      <c r="A184" s="254" t="s">
        <v>47</v>
      </c>
      <c r="B184" s="255"/>
      <c r="C184" s="31">
        <v>3695</v>
      </c>
      <c r="D184" s="32">
        <v>15956.700484059997</v>
      </c>
      <c r="E184" s="31">
        <v>1318</v>
      </c>
      <c r="F184" s="32">
        <v>11617.24078540675</v>
      </c>
      <c r="G184" s="31">
        <v>3225</v>
      </c>
      <c r="H184" s="104">
        <v>6117.2789364900027</v>
      </c>
      <c r="I184" s="179">
        <v>33691.22020595675</v>
      </c>
      <c r="J184" s="179">
        <v>27259.099390645752</v>
      </c>
      <c r="K184" s="180">
        <v>7.3712246586733032E-2</v>
      </c>
      <c r="L184" s="187"/>
      <c r="M184" s="240"/>
    </row>
    <row r="186" spans="1:13">
      <c r="J186" s="115"/>
    </row>
  </sheetData>
  <sortState xmlns:xlrd2="http://schemas.microsoft.com/office/spreadsheetml/2017/richdata2" ref="B10:K27">
    <sortCondition descending="1" ref="I10:I27"/>
  </sortState>
  <mergeCells count="10">
    <mergeCell ref="A145:B145"/>
    <mergeCell ref="A149:K149"/>
    <mergeCell ref="A150:K150"/>
    <mergeCell ref="A184:B184"/>
    <mergeCell ref="A1:K1"/>
    <mergeCell ref="A28:B28"/>
    <mergeCell ref="A31:K31"/>
    <mergeCell ref="A32:K32"/>
    <mergeCell ref="A6:K6"/>
    <mergeCell ref="A7:K7"/>
  </mergeCells>
  <conditionalFormatting sqref="B141:B142 B35:B134 B137">
    <cfRule type="duplicateValues" dxfId="28" priority="13"/>
  </conditionalFormatting>
  <conditionalFormatting sqref="B141:B144 B35:B119 B121:B134 B137">
    <cfRule type="duplicateValues" dxfId="27" priority="22" stopIfTrue="1"/>
  </conditionalFormatting>
  <conditionalFormatting sqref="B141:B144 B35:B134 B137">
    <cfRule type="duplicateValues" dxfId="26" priority="23"/>
  </conditionalFormatting>
  <conditionalFormatting sqref="B153:B181">
    <cfRule type="duplicateValues" dxfId="25" priority="1"/>
    <cfRule type="duplicateValues" dxfId="24" priority="2"/>
    <cfRule type="duplicateValues" dxfId="23" priority="3"/>
    <cfRule type="duplicateValues" dxfId="22" priority="4" stopIfTrue="1"/>
  </conditionalFormatting>
  <conditionalFormatting sqref="B184:B65461 B151:B181 B3:B5 B8:B30 B33:B119 B141:B148 B121:B134 B137">
    <cfRule type="duplicateValues" dxfId="21" priority="14" stopIfTrue="1"/>
    <cfRule type="duplicateValues" dxfId="20" priority="15" stopIfTrue="1"/>
  </conditionalFormatting>
  <conditionalFormatting sqref="B184:B1048576 B151:B181 B2:B5 B8:B30 B33:B119 B141:B148 B121:B134 B137">
    <cfRule type="duplicateValues" dxfId="19" priority="16"/>
  </conditionalFormatting>
  <conditionalFormatting sqref="N145:N148">
    <cfRule type="duplicateValues" dxfId="18" priority="5" stopIfTrue="1"/>
    <cfRule type="duplicateValues" dxfId="17" priority="6" stopIfTrue="1"/>
    <cfRule type="duplicateValues" dxfId="16" priority="7" stopIfTrue="1"/>
    <cfRule type="duplicateValues" dxfId="15" priority="8"/>
  </conditionalFormatting>
  <conditionalFormatting sqref="O138:O144 O42:O136">
    <cfRule type="duplicateValues" dxfId="14" priority="24"/>
  </conditionalFormatting>
  <conditionalFormatting sqref="O138:O144 O131:O136 O42:O126">
    <cfRule type="duplicateValues" dxfId="13" priority="25" stopIfTrue="1"/>
    <cfRule type="duplicateValues" dxfId="12" priority="26" stopIfTrue="1"/>
    <cfRule type="duplicateValues" dxfId="11" priority="27" stopIfTrue="1"/>
    <cfRule type="duplicateValues" dxfId="10" priority="28"/>
  </conditionalFormatting>
  <conditionalFormatting sqref="O138:O154 O42:O136">
    <cfRule type="duplicateValues" dxfId="9" priority="29"/>
  </conditionalFormatting>
  <conditionalFormatting sqref="O145:O154">
    <cfRule type="duplicateValues" dxfId="8" priority="9" stopIfTrue="1"/>
    <cfRule type="duplicateValues" dxfId="7" priority="10" stopIfTrue="1"/>
    <cfRule type="duplicateValues" dxfId="6" priority="11" stopIfTrue="1"/>
    <cfRule type="duplicateValues" dxfId="5" priority="12"/>
  </conditionalFormatting>
  <conditionalFormatting sqref="S35:S135">
    <cfRule type="duplicateValues" dxfId="4" priority="21"/>
  </conditionalFormatting>
  <conditionalFormatting sqref="S121:S135 S35:S119">
    <cfRule type="duplicateValues" dxfId="3" priority="17" stopIfTrue="1"/>
    <cfRule type="duplicateValues" dxfId="2" priority="18" stopIfTrue="1"/>
    <cfRule type="duplicateValues" dxfId="1" priority="19" stopIfTrue="1"/>
    <cfRule type="duplicateValues" dxfId="0" priority="20"/>
  </conditionalFormatting>
  <pageMargins left="0.43307086614173201" right="0.43307086614173201" top="0.77559055099999996" bottom="0.511811024" header="0.15748031496063" footer="0.31496062992126"/>
  <pageSetup paperSize="9" scale="62" fitToHeight="0" orientation="portrait" r:id="rId1"/>
  <headerFooter>
    <oddFooter>Page &amp;P of &amp;N</oddFooter>
  </headerFooter>
  <rowBreaks count="2" manualBreakCount="2">
    <brk id="30" max="10" man="1"/>
    <brk id="15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36"/>
  <sheetViews>
    <sheetView tabSelected="1" topLeftCell="A209" zoomScaleNormal="100" workbookViewId="0">
      <selection activeCell="H12" sqref="H12"/>
    </sheetView>
  </sheetViews>
  <sheetFormatPr defaultColWidth="9.140625" defaultRowHeight="15"/>
  <cols>
    <col min="1" max="1" width="6.140625" style="114" customWidth="1"/>
    <col min="2" max="2" width="54.85546875" style="48" customWidth="1"/>
    <col min="3" max="3" width="21.5703125" style="53" customWidth="1"/>
    <col min="4" max="4" width="27.140625" style="215" customWidth="1"/>
    <col min="5" max="5" width="9.140625" style="119"/>
    <col min="6" max="256" width="9.140625" style="48"/>
    <col min="257" max="257" width="6.140625" style="48" customWidth="1"/>
    <col min="258" max="258" width="50.28515625" style="48" customWidth="1"/>
    <col min="259" max="259" width="16.85546875" style="48" customWidth="1"/>
    <col min="260" max="260" width="19.28515625" style="48" customWidth="1"/>
    <col min="261" max="512" width="9.140625" style="48"/>
    <col min="513" max="513" width="6.140625" style="48" customWidth="1"/>
    <col min="514" max="514" width="50.28515625" style="48" customWidth="1"/>
    <col min="515" max="515" width="16.85546875" style="48" customWidth="1"/>
    <col min="516" max="516" width="19.28515625" style="48" customWidth="1"/>
    <col min="517" max="768" width="9.140625" style="48"/>
    <col min="769" max="769" width="6.140625" style="48" customWidth="1"/>
    <col min="770" max="770" width="50.28515625" style="48" customWidth="1"/>
    <col min="771" max="771" width="16.85546875" style="48" customWidth="1"/>
    <col min="772" max="772" width="19.28515625" style="48" customWidth="1"/>
    <col min="773" max="1024" width="9.140625" style="48"/>
    <col min="1025" max="1025" width="6.140625" style="48" customWidth="1"/>
    <col min="1026" max="1026" width="50.28515625" style="48" customWidth="1"/>
    <col min="1027" max="1027" width="16.85546875" style="48" customWidth="1"/>
    <col min="1028" max="1028" width="19.28515625" style="48" customWidth="1"/>
    <col min="1029" max="1280" width="9.140625" style="48"/>
    <col min="1281" max="1281" width="6.140625" style="48" customWidth="1"/>
    <col min="1282" max="1282" width="50.28515625" style="48" customWidth="1"/>
    <col min="1283" max="1283" width="16.85546875" style="48" customWidth="1"/>
    <col min="1284" max="1284" width="19.28515625" style="48" customWidth="1"/>
    <col min="1285" max="1536" width="9.140625" style="48"/>
    <col min="1537" max="1537" width="6.140625" style="48" customWidth="1"/>
    <col min="1538" max="1538" width="50.28515625" style="48" customWidth="1"/>
    <col min="1539" max="1539" width="16.85546875" style="48" customWidth="1"/>
    <col min="1540" max="1540" width="19.28515625" style="48" customWidth="1"/>
    <col min="1541" max="1792" width="9.140625" style="48"/>
    <col min="1793" max="1793" width="6.140625" style="48" customWidth="1"/>
    <col min="1794" max="1794" width="50.28515625" style="48" customWidth="1"/>
    <col min="1795" max="1795" width="16.85546875" style="48" customWidth="1"/>
    <col min="1796" max="1796" width="19.28515625" style="48" customWidth="1"/>
    <col min="1797" max="2048" width="9.140625" style="48"/>
    <col min="2049" max="2049" width="6.140625" style="48" customWidth="1"/>
    <col min="2050" max="2050" width="50.28515625" style="48" customWidth="1"/>
    <col min="2051" max="2051" width="16.85546875" style="48" customWidth="1"/>
    <col min="2052" max="2052" width="19.28515625" style="48" customWidth="1"/>
    <col min="2053" max="2304" width="9.140625" style="48"/>
    <col min="2305" max="2305" width="6.140625" style="48" customWidth="1"/>
    <col min="2306" max="2306" width="50.28515625" style="48" customWidth="1"/>
    <col min="2307" max="2307" width="16.85546875" style="48" customWidth="1"/>
    <col min="2308" max="2308" width="19.28515625" style="48" customWidth="1"/>
    <col min="2309" max="2560" width="9.140625" style="48"/>
    <col min="2561" max="2561" width="6.140625" style="48" customWidth="1"/>
    <col min="2562" max="2562" width="50.28515625" style="48" customWidth="1"/>
    <col min="2563" max="2563" width="16.85546875" style="48" customWidth="1"/>
    <col min="2564" max="2564" width="19.28515625" style="48" customWidth="1"/>
    <col min="2565" max="2816" width="9.140625" style="48"/>
    <col min="2817" max="2817" width="6.140625" style="48" customWidth="1"/>
    <col min="2818" max="2818" width="50.28515625" style="48" customWidth="1"/>
    <col min="2819" max="2819" width="16.85546875" style="48" customWidth="1"/>
    <col min="2820" max="2820" width="19.28515625" style="48" customWidth="1"/>
    <col min="2821" max="3072" width="9.140625" style="48"/>
    <col min="3073" max="3073" width="6.140625" style="48" customWidth="1"/>
    <col min="3074" max="3074" width="50.28515625" style="48" customWidth="1"/>
    <col min="3075" max="3075" width="16.85546875" style="48" customWidth="1"/>
    <col min="3076" max="3076" width="19.28515625" style="48" customWidth="1"/>
    <col min="3077" max="3328" width="9.140625" style="48"/>
    <col min="3329" max="3329" width="6.140625" style="48" customWidth="1"/>
    <col min="3330" max="3330" width="50.28515625" style="48" customWidth="1"/>
    <col min="3331" max="3331" width="16.85546875" style="48" customWidth="1"/>
    <col min="3332" max="3332" width="19.28515625" style="48" customWidth="1"/>
    <col min="3333" max="3584" width="9.140625" style="48"/>
    <col min="3585" max="3585" width="6.140625" style="48" customWidth="1"/>
    <col min="3586" max="3586" width="50.28515625" style="48" customWidth="1"/>
    <col min="3587" max="3587" width="16.85546875" style="48" customWidth="1"/>
    <col min="3588" max="3588" width="19.28515625" style="48" customWidth="1"/>
    <col min="3589" max="3840" width="9.140625" style="48"/>
    <col min="3841" max="3841" width="6.140625" style="48" customWidth="1"/>
    <col min="3842" max="3842" width="50.28515625" style="48" customWidth="1"/>
    <col min="3843" max="3843" width="16.85546875" style="48" customWidth="1"/>
    <col min="3844" max="3844" width="19.28515625" style="48" customWidth="1"/>
    <col min="3845" max="4096" width="9.140625" style="48"/>
    <col min="4097" max="4097" width="6.140625" style="48" customWidth="1"/>
    <col min="4098" max="4098" width="50.28515625" style="48" customWidth="1"/>
    <col min="4099" max="4099" width="16.85546875" style="48" customWidth="1"/>
    <col min="4100" max="4100" width="19.28515625" style="48" customWidth="1"/>
    <col min="4101" max="4352" width="9.140625" style="48"/>
    <col min="4353" max="4353" width="6.140625" style="48" customWidth="1"/>
    <col min="4354" max="4354" width="50.28515625" style="48" customWidth="1"/>
    <col min="4355" max="4355" width="16.85546875" style="48" customWidth="1"/>
    <col min="4356" max="4356" width="19.28515625" style="48" customWidth="1"/>
    <col min="4357" max="4608" width="9.140625" style="48"/>
    <col min="4609" max="4609" width="6.140625" style="48" customWidth="1"/>
    <col min="4610" max="4610" width="50.28515625" style="48" customWidth="1"/>
    <col min="4611" max="4611" width="16.85546875" style="48" customWidth="1"/>
    <col min="4612" max="4612" width="19.28515625" style="48" customWidth="1"/>
    <col min="4613" max="4864" width="9.140625" style="48"/>
    <col min="4865" max="4865" width="6.140625" style="48" customWidth="1"/>
    <col min="4866" max="4866" width="50.28515625" style="48" customWidth="1"/>
    <col min="4867" max="4867" width="16.85546875" style="48" customWidth="1"/>
    <col min="4868" max="4868" width="19.28515625" style="48" customWidth="1"/>
    <col min="4869" max="5120" width="9.140625" style="48"/>
    <col min="5121" max="5121" width="6.140625" style="48" customWidth="1"/>
    <col min="5122" max="5122" width="50.28515625" style="48" customWidth="1"/>
    <col min="5123" max="5123" width="16.85546875" style="48" customWidth="1"/>
    <col min="5124" max="5124" width="19.28515625" style="48" customWidth="1"/>
    <col min="5125" max="5376" width="9.140625" style="48"/>
    <col min="5377" max="5377" width="6.140625" style="48" customWidth="1"/>
    <col min="5378" max="5378" width="50.28515625" style="48" customWidth="1"/>
    <col min="5379" max="5379" width="16.85546875" style="48" customWidth="1"/>
    <col min="5380" max="5380" width="19.28515625" style="48" customWidth="1"/>
    <col min="5381" max="5632" width="9.140625" style="48"/>
    <col min="5633" max="5633" width="6.140625" style="48" customWidth="1"/>
    <col min="5634" max="5634" width="50.28515625" style="48" customWidth="1"/>
    <col min="5635" max="5635" width="16.85546875" style="48" customWidth="1"/>
    <col min="5636" max="5636" width="19.28515625" style="48" customWidth="1"/>
    <col min="5637" max="5888" width="9.140625" style="48"/>
    <col min="5889" max="5889" width="6.140625" style="48" customWidth="1"/>
    <col min="5890" max="5890" width="50.28515625" style="48" customWidth="1"/>
    <col min="5891" max="5891" width="16.85546875" style="48" customWidth="1"/>
    <col min="5892" max="5892" width="19.28515625" style="48" customWidth="1"/>
    <col min="5893" max="6144" width="9.140625" style="48"/>
    <col min="6145" max="6145" width="6.140625" style="48" customWidth="1"/>
    <col min="6146" max="6146" width="50.28515625" style="48" customWidth="1"/>
    <col min="6147" max="6147" width="16.85546875" style="48" customWidth="1"/>
    <col min="6148" max="6148" width="19.28515625" style="48" customWidth="1"/>
    <col min="6149" max="6400" width="9.140625" style="48"/>
    <col min="6401" max="6401" width="6.140625" style="48" customWidth="1"/>
    <col min="6402" max="6402" width="50.28515625" style="48" customWidth="1"/>
    <col min="6403" max="6403" width="16.85546875" style="48" customWidth="1"/>
    <col min="6404" max="6404" width="19.28515625" style="48" customWidth="1"/>
    <col min="6405" max="6656" width="9.140625" style="48"/>
    <col min="6657" max="6657" width="6.140625" style="48" customWidth="1"/>
    <col min="6658" max="6658" width="50.28515625" style="48" customWidth="1"/>
    <col min="6659" max="6659" width="16.85546875" style="48" customWidth="1"/>
    <col min="6660" max="6660" width="19.28515625" style="48" customWidth="1"/>
    <col min="6661" max="6912" width="9.140625" style="48"/>
    <col min="6913" max="6913" width="6.140625" style="48" customWidth="1"/>
    <col min="6914" max="6914" width="50.28515625" style="48" customWidth="1"/>
    <col min="6915" max="6915" width="16.85546875" style="48" customWidth="1"/>
    <col min="6916" max="6916" width="19.28515625" style="48" customWidth="1"/>
    <col min="6917" max="7168" width="9.140625" style="48"/>
    <col min="7169" max="7169" width="6.140625" style="48" customWidth="1"/>
    <col min="7170" max="7170" width="50.28515625" style="48" customWidth="1"/>
    <col min="7171" max="7171" width="16.85546875" style="48" customWidth="1"/>
    <col min="7172" max="7172" width="19.28515625" style="48" customWidth="1"/>
    <col min="7173" max="7424" width="9.140625" style="48"/>
    <col min="7425" max="7425" width="6.140625" style="48" customWidth="1"/>
    <col min="7426" max="7426" width="50.28515625" style="48" customWidth="1"/>
    <col min="7427" max="7427" width="16.85546875" style="48" customWidth="1"/>
    <col min="7428" max="7428" width="19.28515625" style="48" customWidth="1"/>
    <col min="7429" max="7680" width="9.140625" style="48"/>
    <col min="7681" max="7681" width="6.140625" style="48" customWidth="1"/>
    <col min="7682" max="7682" width="50.28515625" style="48" customWidth="1"/>
    <col min="7683" max="7683" width="16.85546875" style="48" customWidth="1"/>
    <col min="7684" max="7684" width="19.28515625" style="48" customWidth="1"/>
    <col min="7685" max="7936" width="9.140625" style="48"/>
    <col min="7937" max="7937" width="6.140625" style="48" customWidth="1"/>
    <col min="7938" max="7938" width="50.28515625" style="48" customWidth="1"/>
    <col min="7939" max="7939" width="16.85546875" style="48" customWidth="1"/>
    <col min="7940" max="7940" width="19.28515625" style="48" customWidth="1"/>
    <col min="7941" max="8192" width="9.140625" style="48"/>
    <col min="8193" max="8193" width="6.140625" style="48" customWidth="1"/>
    <col min="8194" max="8194" width="50.28515625" style="48" customWidth="1"/>
    <col min="8195" max="8195" width="16.85546875" style="48" customWidth="1"/>
    <col min="8196" max="8196" width="19.28515625" style="48" customWidth="1"/>
    <col min="8197" max="8448" width="9.140625" style="48"/>
    <col min="8449" max="8449" width="6.140625" style="48" customWidth="1"/>
    <col min="8450" max="8450" width="50.28515625" style="48" customWidth="1"/>
    <col min="8451" max="8451" width="16.85546875" style="48" customWidth="1"/>
    <col min="8452" max="8452" width="19.28515625" style="48" customWidth="1"/>
    <col min="8453" max="8704" width="9.140625" style="48"/>
    <col min="8705" max="8705" width="6.140625" style="48" customWidth="1"/>
    <col min="8706" max="8706" width="50.28515625" style="48" customWidth="1"/>
    <col min="8707" max="8707" width="16.85546875" style="48" customWidth="1"/>
    <col min="8708" max="8708" width="19.28515625" style="48" customWidth="1"/>
    <col min="8709" max="8960" width="9.140625" style="48"/>
    <col min="8961" max="8961" width="6.140625" style="48" customWidth="1"/>
    <col min="8962" max="8962" width="50.28515625" style="48" customWidth="1"/>
    <col min="8963" max="8963" width="16.85546875" style="48" customWidth="1"/>
    <col min="8964" max="8964" width="19.28515625" style="48" customWidth="1"/>
    <col min="8965" max="9216" width="9.140625" style="48"/>
    <col min="9217" max="9217" width="6.140625" style="48" customWidth="1"/>
    <col min="9218" max="9218" width="50.28515625" style="48" customWidth="1"/>
    <col min="9219" max="9219" width="16.85546875" style="48" customWidth="1"/>
    <col min="9220" max="9220" width="19.28515625" style="48" customWidth="1"/>
    <col min="9221" max="9472" width="9.140625" style="48"/>
    <col min="9473" max="9473" width="6.140625" style="48" customWidth="1"/>
    <col min="9474" max="9474" width="50.28515625" style="48" customWidth="1"/>
    <col min="9475" max="9475" width="16.85546875" style="48" customWidth="1"/>
    <col min="9476" max="9476" width="19.28515625" style="48" customWidth="1"/>
    <col min="9477" max="9728" width="9.140625" style="48"/>
    <col min="9729" max="9729" width="6.140625" style="48" customWidth="1"/>
    <col min="9730" max="9730" width="50.28515625" style="48" customWidth="1"/>
    <col min="9731" max="9731" width="16.85546875" style="48" customWidth="1"/>
    <col min="9732" max="9732" width="19.28515625" style="48" customWidth="1"/>
    <col min="9733" max="9984" width="9.140625" style="48"/>
    <col min="9985" max="9985" width="6.140625" style="48" customWidth="1"/>
    <col min="9986" max="9986" width="50.28515625" style="48" customWidth="1"/>
    <col min="9987" max="9987" width="16.85546875" style="48" customWidth="1"/>
    <col min="9988" max="9988" width="19.28515625" style="48" customWidth="1"/>
    <col min="9989" max="10240" width="9.140625" style="48"/>
    <col min="10241" max="10241" width="6.140625" style="48" customWidth="1"/>
    <col min="10242" max="10242" width="50.28515625" style="48" customWidth="1"/>
    <col min="10243" max="10243" width="16.85546875" style="48" customWidth="1"/>
    <col min="10244" max="10244" width="19.28515625" style="48" customWidth="1"/>
    <col min="10245" max="10496" width="9.140625" style="48"/>
    <col min="10497" max="10497" width="6.140625" style="48" customWidth="1"/>
    <col min="10498" max="10498" width="50.28515625" style="48" customWidth="1"/>
    <col min="10499" max="10499" width="16.85546875" style="48" customWidth="1"/>
    <col min="10500" max="10500" width="19.28515625" style="48" customWidth="1"/>
    <col min="10501" max="10752" width="9.140625" style="48"/>
    <col min="10753" max="10753" width="6.140625" style="48" customWidth="1"/>
    <col min="10754" max="10754" width="50.28515625" style="48" customWidth="1"/>
    <col min="10755" max="10755" width="16.85546875" style="48" customWidth="1"/>
    <col min="10756" max="10756" width="19.28515625" style="48" customWidth="1"/>
    <col min="10757" max="11008" width="9.140625" style="48"/>
    <col min="11009" max="11009" width="6.140625" style="48" customWidth="1"/>
    <col min="11010" max="11010" width="50.28515625" style="48" customWidth="1"/>
    <col min="11011" max="11011" width="16.85546875" style="48" customWidth="1"/>
    <col min="11012" max="11012" width="19.28515625" style="48" customWidth="1"/>
    <col min="11013" max="11264" width="9.140625" style="48"/>
    <col min="11265" max="11265" width="6.140625" style="48" customWidth="1"/>
    <col min="11266" max="11266" width="50.28515625" style="48" customWidth="1"/>
    <col min="11267" max="11267" width="16.85546875" style="48" customWidth="1"/>
    <col min="11268" max="11268" width="19.28515625" style="48" customWidth="1"/>
    <col min="11269" max="11520" width="9.140625" style="48"/>
    <col min="11521" max="11521" width="6.140625" style="48" customWidth="1"/>
    <col min="11522" max="11522" width="50.28515625" style="48" customWidth="1"/>
    <col min="11523" max="11523" width="16.85546875" style="48" customWidth="1"/>
    <col min="11524" max="11524" width="19.28515625" style="48" customWidth="1"/>
    <col min="11525" max="11776" width="9.140625" style="48"/>
    <col min="11777" max="11777" width="6.140625" style="48" customWidth="1"/>
    <col min="11778" max="11778" width="50.28515625" style="48" customWidth="1"/>
    <col min="11779" max="11779" width="16.85546875" style="48" customWidth="1"/>
    <col min="11780" max="11780" width="19.28515625" style="48" customWidth="1"/>
    <col min="11781" max="12032" width="9.140625" style="48"/>
    <col min="12033" max="12033" width="6.140625" style="48" customWidth="1"/>
    <col min="12034" max="12034" width="50.28515625" style="48" customWidth="1"/>
    <col min="12035" max="12035" width="16.85546875" style="48" customWidth="1"/>
    <col min="12036" max="12036" width="19.28515625" style="48" customWidth="1"/>
    <col min="12037" max="12288" width="9.140625" style="48"/>
    <col min="12289" max="12289" width="6.140625" style="48" customWidth="1"/>
    <col min="12290" max="12290" width="50.28515625" style="48" customWidth="1"/>
    <col min="12291" max="12291" width="16.85546875" style="48" customWidth="1"/>
    <col min="12292" max="12292" width="19.28515625" style="48" customWidth="1"/>
    <col min="12293" max="12544" width="9.140625" style="48"/>
    <col min="12545" max="12545" width="6.140625" style="48" customWidth="1"/>
    <col min="12546" max="12546" width="50.28515625" style="48" customWidth="1"/>
    <col min="12547" max="12547" width="16.85546875" style="48" customWidth="1"/>
    <col min="12548" max="12548" width="19.28515625" style="48" customWidth="1"/>
    <col min="12549" max="12800" width="9.140625" style="48"/>
    <col min="12801" max="12801" width="6.140625" style="48" customWidth="1"/>
    <col min="12802" max="12802" width="50.28515625" style="48" customWidth="1"/>
    <col min="12803" max="12803" width="16.85546875" style="48" customWidth="1"/>
    <col min="12804" max="12804" width="19.28515625" style="48" customWidth="1"/>
    <col min="12805" max="13056" width="9.140625" style="48"/>
    <col min="13057" max="13057" width="6.140625" style="48" customWidth="1"/>
    <col min="13058" max="13058" width="50.28515625" style="48" customWidth="1"/>
    <col min="13059" max="13059" width="16.85546875" style="48" customWidth="1"/>
    <col min="13060" max="13060" width="19.28515625" style="48" customWidth="1"/>
    <col min="13061" max="13312" width="9.140625" style="48"/>
    <col min="13313" max="13313" width="6.140625" style="48" customWidth="1"/>
    <col min="13314" max="13314" width="50.28515625" style="48" customWidth="1"/>
    <col min="13315" max="13315" width="16.85546875" style="48" customWidth="1"/>
    <col min="13316" max="13316" width="19.28515625" style="48" customWidth="1"/>
    <col min="13317" max="13568" width="9.140625" style="48"/>
    <col min="13569" max="13569" width="6.140625" style="48" customWidth="1"/>
    <col min="13570" max="13570" width="50.28515625" style="48" customWidth="1"/>
    <col min="13571" max="13571" width="16.85546875" style="48" customWidth="1"/>
    <col min="13572" max="13572" width="19.28515625" style="48" customWidth="1"/>
    <col min="13573" max="13824" width="9.140625" style="48"/>
    <col min="13825" max="13825" width="6.140625" style="48" customWidth="1"/>
    <col min="13826" max="13826" width="50.28515625" style="48" customWidth="1"/>
    <col min="13827" max="13827" width="16.85546875" style="48" customWidth="1"/>
    <col min="13828" max="13828" width="19.28515625" style="48" customWidth="1"/>
    <col min="13829" max="14080" width="9.140625" style="48"/>
    <col min="14081" max="14081" width="6.140625" style="48" customWidth="1"/>
    <col min="14082" max="14082" width="50.28515625" style="48" customWidth="1"/>
    <col min="14083" max="14083" width="16.85546875" style="48" customWidth="1"/>
    <col min="14084" max="14084" width="19.28515625" style="48" customWidth="1"/>
    <col min="14085" max="14336" width="9.140625" style="48"/>
    <col min="14337" max="14337" width="6.140625" style="48" customWidth="1"/>
    <col min="14338" max="14338" width="50.28515625" style="48" customWidth="1"/>
    <col min="14339" max="14339" width="16.85546875" style="48" customWidth="1"/>
    <col min="14340" max="14340" width="19.28515625" style="48" customWidth="1"/>
    <col min="14341" max="14592" width="9.140625" style="48"/>
    <col min="14593" max="14593" width="6.140625" style="48" customWidth="1"/>
    <col min="14594" max="14594" width="50.28515625" style="48" customWidth="1"/>
    <col min="14595" max="14595" width="16.85546875" style="48" customWidth="1"/>
    <col min="14596" max="14596" width="19.28515625" style="48" customWidth="1"/>
    <col min="14597" max="14848" width="9.140625" style="48"/>
    <col min="14849" max="14849" width="6.140625" style="48" customWidth="1"/>
    <col min="14850" max="14850" width="50.28515625" style="48" customWidth="1"/>
    <col min="14851" max="14851" width="16.85546875" style="48" customWidth="1"/>
    <col min="14852" max="14852" width="19.28515625" style="48" customWidth="1"/>
    <col min="14853" max="15104" width="9.140625" style="48"/>
    <col min="15105" max="15105" width="6.140625" style="48" customWidth="1"/>
    <col min="15106" max="15106" width="50.28515625" style="48" customWidth="1"/>
    <col min="15107" max="15107" width="16.85546875" style="48" customWidth="1"/>
    <col min="15108" max="15108" width="19.28515625" style="48" customWidth="1"/>
    <col min="15109" max="15360" width="9.140625" style="48"/>
    <col min="15361" max="15361" width="6.140625" style="48" customWidth="1"/>
    <col min="15362" max="15362" width="50.28515625" style="48" customWidth="1"/>
    <col min="15363" max="15363" width="16.85546875" style="48" customWidth="1"/>
    <col min="15364" max="15364" width="19.28515625" style="48" customWidth="1"/>
    <col min="15365" max="15616" width="9.140625" style="48"/>
    <col min="15617" max="15617" width="6.140625" style="48" customWidth="1"/>
    <col min="15618" max="15618" width="50.28515625" style="48" customWidth="1"/>
    <col min="15619" max="15619" width="16.85546875" style="48" customWidth="1"/>
    <col min="15620" max="15620" width="19.28515625" style="48" customWidth="1"/>
    <col min="15621" max="15872" width="9.140625" style="48"/>
    <col min="15873" max="15873" width="6.140625" style="48" customWidth="1"/>
    <col min="15874" max="15874" width="50.28515625" style="48" customWidth="1"/>
    <col min="15875" max="15875" width="16.85546875" style="48" customWidth="1"/>
    <col min="15876" max="15876" width="19.28515625" style="48" customWidth="1"/>
    <col min="15877" max="16128" width="9.140625" style="48"/>
    <col min="16129" max="16129" width="6.140625" style="48" customWidth="1"/>
    <col min="16130" max="16130" width="50.28515625" style="48" customWidth="1"/>
    <col min="16131" max="16131" width="16.85546875" style="48" customWidth="1"/>
    <col min="16132" max="16132" width="19.28515625" style="48" customWidth="1"/>
    <col min="16133" max="16384" width="9.140625" style="48"/>
  </cols>
  <sheetData>
    <row r="1" spans="1:5" ht="15" customHeight="1">
      <c r="A1" s="248" t="s">
        <v>24</v>
      </c>
      <c r="B1" s="248"/>
      <c r="D1" s="214"/>
    </row>
    <row r="2" spans="1:5" ht="15" customHeight="1"/>
    <row r="3" spans="1:5" ht="15.75" customHeight="1">
      <c r="A3" s="252" t="s">
        <v>260</v>
      </c>
      <c r="B3" s="252"/>
      <c r="C3" s="252"/>
      <c r="D3" s="252"/>
    </row>
    <row r="4" spans="1:5" ht="15" customHeight="1">
      <c r="A4" s="248" t="s">
        <v>273</v>
      </c>
      <c r="B4" s="248"/>
      <c r="C4" s="248"/>
      <c r="D4" s="248"/>
    </row>
    <row r="5" spans="1:5" ht="15" customHeight="1">
      <c r="A5" s="147"/>
      <c r="B5" s="34"/>
      <c r="C5" s="34"/>
      <c r="D5" s="216"/>
    </row>
    <row r="6" spans="1:5" ht="15.75" customHeight="1" thickBot="1">
      <c r="A6" s="257"/>
      <c r="B6" s="257"/>
      <c r="C6" s="257"/>
      <c r="D6" s="257"/>
    </row>
    <row r="7" spans="1:5" ht="30.6" customHeight="1" thickTop="1">
      <c r="A7" s="120" t="s">
        <v>145</v>
      </c>
      <c r="B7" s="121" t="s">
        <v>25</v>
      </c>
      <c r="C7" s="122" t="s">
        <v>197</v>
      </c>
      <c r="D7" s="217" t="s">
        <v>198</v>
      </c>
      <c r="E7" s="119" t="s">
        <v>262</v>
      </c>
    </row>
    <row r="8" spans="1:5" ht="15" customHeight="1">
      <c r="A8" s="146">
        <v>1</v>
      </c>
      <c r="B8" s="218" t="s">
        <v>30</v>
      </c>
      <c r="C8" s="219">
        <v>18957</v>
      </c>
      <c r="D8" s="220">
        <v>325142.18322401005</v>
      </c>
      <c r="E8" s="119">
        <f>D8/$D$27</f>
        <v>0.61544990235721475</v>
      </c>
    </row>
    <row r="9" spans="1:5" ht="15" customHeight="1">
      <c r="A9" s="146">
        <v>2</v>
      </c>
      <c r="B9" s="218" t="s">
        <v>32</v>
      </c>
      <c r="C9" s="219">
        <v>1310</v>
      </c>
      <c r="D9" s="220">
        <v>79169.082293080006</v>
      </c>
      <c r="E9" s="119">
        <f t="shared" ref="E9:E27" si="0">D9/$D$27</f>
        <v>0.14985629820113827</v>
      </c>
    </row>
    <row r="10" spans="1:5" ht="15" customHeight="1">
      <c r="A10" s="146">
        <v>3</v>
      </c>
      <c r="B10" s="218" t="s">
        <v>29</v>
      </c>
      <c r="C10" s="219">
        <v>204</v>
      </c>
      <c r="D10" s="220">
        <v>42636.243454480005</v>
      </c>
      <c r="E10" s="119">
        <f t="shared" si="0"/>
        <v>8.070460624562982E-2</v>
      </c>
    </row>
    <row r="11" spans="1:5" ht="15" customHeight="1">
      <c r="A11" s="146">
        <v>4</v>
      </c>
      <c r="B11" s="218" t="s">
        <v>34</v>
      </c>
      <c r="C11" s="219">
        <v>1078</v>
      </c>
      <c r="D11" s="220">
        <v>13377.710392049999</v>
      </c>
      <c r="E11" s="119">
        <f t="shared" si="0"/>
        <v>2.5322185121940469E-2</v>
      </c>
    </row>
    <row r="12" spans="1:5" ht="15" customHeight="1">
      <c r="A12" s="146">
        <v>5</v>
      </c>
      <c r="B12" s="218" t="s">
        <v>31</v>
      </c>
      <c r="C12" s="219">
        <v>9191</v>
      </c>
      <c r="D12" s="220">
        <v>12757.11655271</v>
      </c>
      <c r="E12" s="119">
        <f t="shared" si="0"/>
        <v>2.4147485444285455E-2</v>
      </c>
    </row>
    <row r="13" spans="1:5" ht="15" customHeight="1">
      <c r="A13" s="146">
        <v>6</v>
      </c>
      <c r="B13" s="218" t="s">
        <v>37</v>
      </c>
      <c r="C13" s="219">
        <v>1879</v>
      </c>
      <c r="D13" s="220">
        <v>10734.125046849998</v>
      </c>
      <c r="E13" s="119">
        <f t="shared" si="0"/>
        <v>2.0318237844341704E-2</v>
      </c>
    </row>
    <row r="14" spans="1:5" ht="15" customHeight="1">
      <c r="A14" s="146">
        <v>7</v>
      </c>
      <c r="B14" s="218" t="s">
        <v>35</v>
      </c>
      <c r="C14" s="219">
        <v>1313</v>
      </c>
      <c r="D14" s="220">
        <v>7370.5079808800001</v>
      </c>
      <c r="E14" s="119">
        <f t="shared" si="0"/>
        <v>1.3951368512619052E-2</v>
      </c>
    </row>
    <row r="15" spans="1:5" ht="15" customHeight="1">
      <c r="A15" s="146">
        <v>8</v>
      </c>
      <c r="B15" s="218" t="s">
        <v>33</v>
      </c>
      <c r="C15" s="219">
        <v>5132</v>
      </c>
      <c r="D15" s="220">
        <v>6371.3619277899998</v>
      </c>
      <c r="E15" s="119">
        <f t="shared" si="0"/>
        <v>1.2060121013702005E-2</v>
      </c>
    </row>
    <row r="16" spans="1:5" ht="15" customHeight="1">
      <c r="A16" s="146">
        <v>9</v>
      </c>
      <c r="B16" s="218" t="s">
        <v>39</v>
      </c>
      <c r="C16" s="219">
        <v>3259</v>
      </c>
      <c r="D16" s="220">
        <v>5220.9481926999997</v>
      </c>
      <c r="E16" s="119">
        <f t="shared" si="0"/>
        <v>9.8825443796552916E-3</v>
      </c>
    </row>
    <row r="17" spans="1:6" ht="15" customHeight="1">
      <c r="A17" s="146">
        <v>10</v>
      </c>
      <c r="B17" s="218" t="s">
        <v>44</v>
      </c>
      <c r="C17" s="219">
        <v>108</v>
      </c>
      <c r="D17" s="220">
        <v>4970.7392719999998</v>
      </c>
      <c r="E17" s="119">
        <f t="shared" si="0"/>
        <v>9.4089329451536498E-3</v>
      </c>
    </row>
    <row r="18" spans="1:6" ht="15" customHeight="1">
      <c r="A18" s="146">
        <v>11</v>
      </c>
      <c r="B18" s="218" t="s">
        <v>40</v>
      </c>
      <c r="C18" s="219">
        <v>722</v>
      </c>
      <c r="D18" s="220">
        <v>4800.7233508100007</v>
      </c>
      <c r="E18" s="119">
        <f t="shared" si="0"/>
        <v>9.0871159447939442E-3</v>
      </c>
    </row>
    <row r="19" spans="1:6" ht="15" customHeight="1">
      <c r="A19" s="146">
        <v>12</v>
      </c>
      <c r="B19" s="218" t="s">
        <v>38</v>
      </c>
      <c r="C19" s="219">
        <v>537</v>
      </c>
      <c r="D19" s="220">
        <v>3853.7140622600004</v>
      </c>
      <c r="E19" s="119">
        <f t="shared" si="0"/>
        <v>7.2945562455563901E-3</v>
      </c>
    </row>
    <row r="20" spans="1:6" ht="15" customHeight="1">
      <c r="A20" s="146">
        <v>13</v>
      </c>
      <c r="B20" s="218" t="s">
        <v>42</v>
      </c>
      <c r="C20" s="219">
        <v>88</v>
      </c>
      <c r="D20" s="220">
        <v>3717.4822524400001</v>
      </c>
      <c r="E20" s="119">
        <f t="shared" si="0"/>
        <v>7.0366879701443969E-3</v>
      </c>
    </row>
    <row r="21" spans="1:6" ht="15" customHeight="1">
      <c r="A21" s="146">
        <v>14</v>
      </c>
      <c r="B21" s="218" t="s">
        <v>45</v>
      </c>
      <c r="C21" s="219">
        <v>154</v>
      </c>
      <c r="D21" s="220">
        <v>3170.0469800000001</v>
      </c>
      <c r="E21" s="119">
        <f t="shared" si="0"/>
        <v>6.0004675030573273E-3</v>
      </c>
    </row>
    <row r="22" spans="1:6" ht="15" customHeight="1">
      <c r="A22" s="146">
        <v>15</v>
      </c>
      <c r="B22" s="218" t="s">
        <v>43</v>
      </c>
      <c r="C22" s="219">
        <v>156</v>
      </c>
      <c r="D22" s="220">
        <v>1848.6270139999999</v>
      </c>
      <c r="E22" s="119">
        <f t="shared" si="0"/>
        <v>3.4991993471279411E-3</v>
      </c>
    </row>
    <row r="23" spans="1:6" ht="15" customHeight="1">
      <c r="A23" s="146">
        <v>16</v>
      </c>
      <c r="B23" s="218" t="s">
        <v>41</v>
      </c>
      <c r="C23" s="219">
        <v>742</v>
      </c>
      <c r="D23" s="220">
        <v>1270.3158748999997</v>
      </c>
      <c r="E23" s="119">
        <f t="shared" si="0"/>
        <v>2.4045350665292931E-3</v>
      </c>
    </row>
    <row r="24" spans="1:6" ht="15" customHeight="1">
      <c r="A24" s="146">
        <v>17</v>
      </c>
      <c r="B24" s="218" t="s">
        <v>46</v>
      </c>
      <c r="C24" s="219">
        <v>166</v>
      </c>
      <c r="D24" s="220">
        <v>939.58442943</v>
      </c>
      <c r="E24" s="119">
        <f t="shared" si="0"/>
        <v>1.778505451415542E-3</v>
      </c>
    </row>
    <row r="25" spans="1:6" ht="15" customHeight="1">
      <c r="A25" s="146">
        <v>18</v>
      </c>
      <c r="B25" s="218" t="s">
        <v>36</v>
      </c>
      <c r="C25" s="219">
        <v>105</v>
      </c>
      <c r="D25" s="220">
        <v>938.84738876999995</v>
      </c>
      <c r="E25" s="119">
        <f t="shared" si="0"/>
        <v>1.7771103337543008E-3</v>
      </c>
    </row>
    <row r="26" spans="1:6" ht="15" customHeight="1">
      <c r="A26" s="157">
        <v>19</v>
      </c>
      <c r="B26" s="218" t="s">
        <v>199</v>
      </c>
      <c r="C26" s="219">
        <v>6</v>
      </c>
      <c r="D26" s="220">
        <v>10.64</v>
      </c>
      <c r="E26" s="119">
        <f t="shared" si="0"/>
        <v>2.0140071940678292E-5</v>
      </c>
    </row>
    <row r="27" spans="1:6" s="159" customFormat="1" ht="29.1" customHeight="1">
      <c r="A27" s="141">
        <v>20</v>
      </c>
      <c r="B27" s="140" t="s">
        <v>200</v>
      </c>
      <c r="C27" s="141">
        <f>SUM(C8:C26)</f>
        <v>45107</v>
      </c>
      <c r="D27" s="221">
        <f>SUM(D8:D26)</f>
        <v>528299.99968915991</v>
      </c>
      <c r="E27" s="119">
        <f t="shared" si="0"/>
        <v>1</v>
      </c>
      <c r="F27" s="158"/>
    </row>
    <row r="28" spans="1:6" ht="12.75" customHeight="1"/>
    <row r="29" spans="1:6" ht="12.75" customHeight="1"/>
    <row r="30" spans="1:6" ht="21" customHeight="1">
      <c r="A30" s="258" t="str">
        <f>A3</f>
        <v>ĐẦU TƯ NƯỚC NGOÀI TẠI VIỆT NAM</v>
      </c>
      <c r="B30" s="258"/>
      <c r="C30" s="258"/>
      <c r="D30" s="258"/>
    </row>
    <row r="31" spans="1:6" ht="12.75" customHeight="1">
      <c r="A31" s="258" t="str">
        <f>A4</f>
        <v>(Lũy kế các dự án còn hiệu lực đến 30/11/2025)</v>
      </c>
      <c r="B31" s="258"/>
      <c r="C31" s="258"/>
      <c r="D31" s="258"/>
    </row>
    <row r="32" spans="1:6" ht="15.75" customHeight="1" thickBot="1">
      <c r="A32" s="257"/>
      <c r="B32" s="257"/>
      <c r="C32" s="257"/>
      <c r="D32" s="257"/>
    </row>
    <row r="33" spans="1:8" ht="33" customHeight="1" thickTop="1">
      <c r="A33" s="120" t="s">
        <v>145</v>
      </c>
      <c r="B33" s="121" t="s">
        <v>48</v>
      </c>
      <c r="C33" s="122" t="s">
        <v>197</v>
      </c>
      <c r="D33" s="217" t="s">
        <v>198</v>
      </c>
      <c r="H33" s="48" t="s">
        <v>262</v>
      </c>
    </row>
    <row r="34" spans="1:8" s="124" customFormat="1" ht="15" customHeight="1">
      <c r="A34" s="188">
        <v>1</v>
      </c>
      <c r="B34" s="222" t="s">
        <v>52</v>
      </c>
      <c r="C34" s="223">
        <v>10349</v>
      </c>
      <c r="D34" s="220">
        <v>94334.99683358999</v>
      </c>
      <c r="E34" s="123"/>
      <c r="H34" s="189">
        <f>D34/$D$27</f>
        <v>0.17856331040903772</v>
      </c>
    </row>
    <row r="35" spans="1:8" ht="15" customHeight="1">
      <c r="A35" s="146">
        <v>2</v>
      </c>
      <c r="B35" s="222" t="s">
        <v>49</v>
      </c>
      <c r="C35" s="223">
        <v>4357</v>
      </c>
      <c r="D35" s="220">
        <v>89515.283161560001</v>
      </c>
      <c r="H35" s="172">
        <f t="shared" ref="H35:H98" si="1">D35/$D$27</f>
        <v>0.16944024837067731</v>
      </c>
    </row>
    <row r="36" spans="1:8" ht="15" customHeight="1">
      <c r="A36" s="146">
        <v>3</v>
      </c>
      <c r="B36" s="222" t="s">
        <v>51</v>
      </c>
      <c r="C36" s="223">
        <v>5698</v>
      </c>
      <c r="D36" s="220">
        <v>79266.767761659983</v>
      </c>
      <c r="H36" s="172">
        <f t="shared" si="1"/>
        <v>0.15004120349857808</v>
      </c>
    </row>
    <row r="37" spans="1:8" ht="15" customHeight="1">
      <c r="A37" s="146">
        <v>4</v>
      </c>
      <c r="B37" s="222" t="s">
        <v>53</v>
      </c>
      <c r="C37" s="223">
        <v>3401</v>
      </c>
      <c r="D37" s="220">
        <v>42266.260726460001</v>
      </c>
      <c r="H37" s="172">
        <f t="shared" si="1"/>
        <v>8.0004279294583647E-2</v>
      </c>
    </row>
    <row r="38" spans="1:8" ht="15" customHeight="1">
      <c r="A38" s="146">
        <v>5</v>
      </c>
      <c r="B38" s="222" t="s">
        <v>54</v>
      </c>
      <c r="C38" s="223">
        <v>3191</v>
      </c>
      <c r="D38" s="220">
        <v>41259.630079110008</v>
      </c>
      <c r="E38" s="48"/>
      <c r="G38" s="71"/>
      <c r="H38" s="172">
        <f t="shared" si="1"/>
        <v>7.8098864477354285E-2</v>
      </c>
    </row>
    <row r="39" spans="1:8" ht="15" customHeight="1">
      <c r="A39" s="146">
        <v>6</v>
      </c>
      <c r="B39" s="222" t="s">
        <v>50</v>
      </c>
      <c r="C39" s="223">
        <v>6197</v>
      </c>
      <c r="D39" s="220">
        <v>34727.847916650004</v>
      </c>
      <c r="H39" s="172">
        <f t="shared" si="1"/>
        <v>6.5735089791942272E-2</v>
      </c>
    </row>
    <row r="40" spans="1:8" ht="15" customHeight="1">
      <c r="A40" s="146">
        <v>7</v>
      </c>
      <c r="B40" s="222" t="s">
        <v>55</v>
      </c>
      <c r="C40" s="223">
        <v>944</v>
      </c>
      <c r="D40" s="220">
        <v>24476.825651700001</v>
      </c>
      <c r="H40" s="172">
        <f t="shared" si="1"/>
        <v>4.6331299765477243E-2</v>
      </c>
    </row>
    <row r="41" spans="1:8" ht="15" customHeight="1">
      <c r="A41" s="146">
        <v>8</v>
      </c>
      <c r="B41" s="222" t="s">
        <v>61</v>
      </c>
      <c r="C41" s="223">
        <v>789</v>
      </c>
      <c r="D41" s="220">
        <v>15227.627715639994</v>
      </c>
      <c r="H41" s="172">
        <f t="shared" si="1"/>
        <v>2.8823826849516551E-2</v>
      </c>
    </row>
    <row r="42" spans="1:8" ht="15" customHeight="1">
      <c r="A42" s="146">
        <v>9</v>
      </c>
      <c r="B42" s="222" t="s">
        <v>58</v>
      </c>
      <c r="C42" s="223">
        <v>467</v>
      </c>
      <c r="D42" s="220">
        <v>14938.119016449999</v>
      </c>
      <c r="H42" s="172">
        <f t="shared" si="1"/>
        <v>2.8275826282868177E-2</v>
      </c>
    </row>
    <row r="43" spans="1:8" ht="15" customHeight="1">
      <c r="A43" s="146">
        <v>10</v>
      </c>
      <c r="B43" s="222" t="s">
        <v>56</v>
      </c>
      <c r="C43" s="223">
        <v>788</v>
      </c>
      <c r="D43" s="220">
        <v>14855.793906110001</v>
      </c>
      <c r="H43" s="172">
        <f t="shared" si="1"/>
        <v>2.811999605309639E-2</v>
      </c>
    </row>
    <row r="44" spans="1:8" ht="15" customHeight="1">
      <c r="A44" s="146">
        <v>11</v>
      </c>
      <c r="B44" s="222" t="s">
        <v>60</v>
      </c>
      <c r="C44" s="223">
        <v>1509</v>
      </c>
      <c r="D44" s="220">
        <v>12267.715242229999</v>
      </c>
      <c r="H44" s="172">
        <f t="shared" si="1"/>
        <v>2.3221115369010132E-2</v>
      </c>
    </row>
    <row r="45" spans="1:8" ht="15" customHeight="1">
      <c r="A45" s="146">
        <v>12</v>
      </c>
      <c r="B45" s="222" t="s">
        <v>64</v>
      </c>
      <c r="C45" s="223">
        <v>555</v>
      </c>
      <c r="D45" s="220">
        <v>11466.1319177</v>
      </c>
      <c r="H45" s="172">
        <f t="shared" si="1"/>
        <v>2.1703827227799396E-2</v>
      </c>
    </row>
    <row r="46" spans="1:8" ht="15" customHeight="1">
      <c r="A46" s="146">
        <v>13</v>
      </c>
      <c r="B46" s="222" t="s">
        <v>66</v>
      </c>
      <c r="C46" s="223">
        <v>143</v>
      </c>
      <c r="D46" s="220">
        <v>8499.0465839999997</v>
      </c>
      <c r="H46" s="172">
        <f t="shared" si="1"/>
        <v>1.608753849896016E-2</v>
      </c>
    </row>
    <row r="47" spans="1:8" ht="15" customHeight="1">
      <c r="A47" s="146">
        <v>14</v>
      </c>
      <c r="B47" s="222" t="s">
        <v>68</v>
      </c>
      <c r="C47" s="223">
        <v>298</v>
      </c>
      <c r="D47" s="220">
        <v>4908.12304847</v>
      </c>
      <c r="H47" s="172">
        <f t="shared" si="1"/>
        <v>9.290408955816452E-3</v>
      </c>
    </row>
    <row r="48" spans="1:8" ht="15" customHeight="1">
      <c r="A48" s="146">
        <v>15</v>
      </c>
      <c r="B48" s="222" t="s">
        <v>59</v>
      </c>
      <c r="C48" s="223">
        <v>609</v>
      </c>
      <c r="D48" s="220">
        <v>4662.0764833599997</v>
      </c>
      <c r="E48" s="53"/>
      <c r="F48" s="71"/>
      <c r="G48" s="71"/>
      <c r="H48" s="172">
        <f t="shared" si="1"/>
        <v>8.8246762939675621E-3</v>
      </c>
    </row>
    <row r="49" spans="1:8" ht="15" customHeight="1">
      <c r="A49" s="146">
        <v>16</v>
      </c>
      <c r="B49" s="222" t="s">
        <v>63</v>
      </c>
      <c r="C49" s="223">
        <v>720</v>
      </c>
      <c r="D49" s="220">
        <v>4011.3994268300003</v>
      </c>
      <c r="H49" s="172">
        <f t="shared" si="1"/>
        <v>7.5930331803714165E-3</v>
      </c>
    </row>
    <row r="50" spans="1:8" ht="15" customHeight="1">
      <c r="A50" s="146">
        <v>17</v>
      </c>
      <c r="B50" s="222" t="s">
        <v>69</v>
      </c>
      <c r="C50" s="223">
        <v>514</v>
      </c>
      <c r="D50" s="220">
        <v>3021.5597601700001</v>
      </c>
      <c r="H50" s="172">
        <f t="shared" si="1"/>
        <v>5.7194014044062453E-3</v>
      </c>
    </row>
    <row r="51" spans="1:8" ht="15" customHeight="1">
      <c r="A51" s="146">
        <v>18</v>
      </c>
      <c r="B51" s="222" t="s">
        <v>70</v>
      </c>
      <c r="C51" s="223">
        <v>67</v>
      </c>
      <c r="D51" s="220">
        <v>2788.3576680000001</v>
      </c>
      <c r="H51" s="172">
        <f t="shared" si="1"/>
        <v>5.2779815817539438E-3</v>
      </c>
    </row>
    <row r="52" spans="1:8" ht="15" customHeight="1">
      <c r="A52" s="146">
        <v>19</v>
      </c>
      <c r="B52" s="222" t="s">
        <v>67</v>
      </c>
      <c r="C52" s="223">
        <v>362</v>
      </c>
      <c r="D52" s="220">
        <v>2697.4438612999998</v>
      </c>
      <c r="H52" s="172">
        <f t="shared" si="1"/>
        <v>5.1058941186581793E-3</v>
      </c>
    </row>
    <row r="53" spans="1:8" ht="15" customHeight="1">
      <c r="A53" s="146">
        <v>20</v>
      </c>
      <c r="B53" s="222" t="s">
        <v>73</v>
      </c>
      <c r="C53" s="223">
        <v>232</v>
      </c>
      <c r="D53" s="220">
        <v>2401.8848829700005</v>
      </c>
      <c r="H53" s="172">
        <f t="shared" si="1"/>
        <v>4.5464411970153641E-3</v>
      </c>
    </row>
    <row r="54" spans="1:8" ht="15" customHeight="1">
      <c r="A54" s="146">
        <v>21</v>
      </c>
      <c r="B54" s="222" t="s">
        <v>83</v>
      </c>
      <c r="C54" s="223">
        <v>175</v>
      </c>
      <c r="D54" s="220">
        <v>2072.6218733599999</v>
      </c>
      <c r="H54" s="172">
        <f t="shared" si="1"/>
        <v>3.9231911311366366E-3</v>
      </c>
    </row>
    <row r="55" spans="1:8" ht="15" customHeight="1">
      <c r="A55" s="146">
        <v>22</v>
      </c>
      <c r="B55" s="222" t="s">
        <v>62</v>
      </c>
      <c r="C55" s="223">
        <v>709</v>
      </c>
      <c r="D55" s="220">
        <v>1905.9869240099999</v>
      </c>
      <c r="H55" s="172">
        <f t="shared" si="1"/>
        <v>3.607773850333978E-3</v>
      </c>
    </row>
    <row r="56" spans="1:8" ht="15" customHeight="1">
      <c r="A56" s="146">
        <v>23</v>
      </c>
      <c r="B56" s="222" t="s">
        <v>98</v>
      </c>
      <c r="C56" s="223">
        <v>110</v>
      </c>
      <c r="D56" s="220">
        <v>1760.3108110000001</v>
      </c>
      <c r="H56" s="172">
        <f t="shared" si="1"/>
        <v>3.3320287943133225E-3</v>
      </c>
    </row>
    <row r="57" spans="1:8" ht="15" customHeight="1">
      <c r="A57" s="146">
        <v>24</v>
      </c>
      <c r="B57" s="222" t="s">
        <v>84</v>
      </c>
      <c r="C57" s="223">
        <v>49</v>
      </c>
      <c r="D57" s="220">
        <v>1753.7907648899998</v>
      </c>
      <c r="H57" s="172">
        <f t="shared" si="1"/>
        <v>3.3196872343779892E-3</v>
      </c>
    </row>
    <row r="58" spans="1:8" ht="15" customHeight="1">
      <c r="A58" s="146">
        <v>25</v>
      </c>
      <c r="B58" s="222" t="s">
        <v>146</v>
      </c>
      <c r="C58" s="223">
        <v>154</v>
      </c>
      <c r="D58" s="220">
        <v>1110.248069</v>
      </c>
      <c r="H58" s="172">
        <f t="shared" si="1"/>
        <v>2.101548494516838E-3</v>
      </c>
    </row>
    <row r="59" spans="1:8" ht="15" customHeight="1">
      <c r="A59" s="146">
        <v>26</v>
      </c>
      <c r="B59" s="222" t="s">
        <v>72</v>
      </c>
      <c r="C59" s="223">
        <v>470</v>
      </c>
      <c r="D59" s="220">
        <v>1109.9642700899999</v>
      </c>
      <c r="H59" s="172">
        <f t="shared" si="1"/>
        <v>2.1010113018040477E-3</v>
      </c>
    </row>
    <row r="60" spans="1:8" ht="15" customHeight="1">
      <c r="A60" s="146">
        <v>27</v>
      </c>
      <c r="B60" s="222" t="s">
        <v>87</v>
      </c>
      <c r="C60" s="223">
        <v>105</v>
      </c>
      <c r="D60" s="220">
        <v>1105.33644774</v>
      </c>
      <c r="H60" s="172">
        <f t="shared" si="1"/>
        <v>2.0922514639226874E-3</v>
      </c>
    </row>
    <row r="61" spans="1:8" ht="15" customHeight="1">
      <c r="A61" s="146">
        <v>28</v>
      </c>
      <c r="B61" s="222" t="s">
        <v>78</v>
      </c>
      <c r="C61" s="223">
        <v>212</v>
      </c>
      <c r="D61" s="220">
        <v>994.89502461000006</v>
      </c>
      <c r="H61" s="172">
        <f t="shared" si="1"/>
        <v>1.8832008805515321E-3</v>
      </c>
    </row>
    <row r="62" spans="1:8" ht="15" customHeight="1">
      <c r="A62" s="146">
        <v>29</v>
      </c>
      <c r="B62" s="222" t="s">
        <v>201</v>
      </c>
      <c r="C62" s="223">
        <v>21</v>
      </c>
      <c r="D62" s="220">
        <v>988.35799999999995</v>
      </c>
      <c r="H62" s="172">
        <f t="shared" si="1"/>
        <v>1.8708271826264017E-3</v>
      </c>
    </row>
    <row r="63" spans="1:8" ht="15" customHeight="1">
      <c r="A63" s="146">
        <v>30</v>
      </c>
      <c r="B63" s="222" t="s">
        <v>96</v>
      </c>
      <c r="C63" s="223">
        <v>147</v>
      </c>
      <c r="D63" s="220">
        <v>677.71741299999996</v>
      </c>
      <c r="H63" s="172">
        <f t="shared" si="1"/>
        <v>1.2828268283148854E-3</v>
      </c>
    </row>
    <row r="64" spans="1:8" ht="15" customHeight="1">
      <c r="A64" s="146">
        <v>31</v>
      </c>
      <c r="B64" s="222" t="s">
        <v>86</v>
      </c>
      <c r="C64" s="223">
        <v>163</v>
      </c>
      <c r="D64" s="220">
        <v>629.10182103</v>
      </c>
      <c r="H64" s="172">
        <f t="shared" si="1"/>
        <v>1.1908041290936014E-3</v>
      </c>
    </row>
    <row r="65" spans="1:8" ht="15" customHeight="1">
      <c r="A65" s="146">
        <v>32</v>
      </c>
      <c r="B65" s="222" t="s">
        <v>77</v>
      </c>
      <c r="C65" s="223">
        <v>107</v>
      </c>
      <c r="D65" s="220">
        <v>624.82677580999996</v>
      </c>
      <c r="H65" s="172">
        <f t="shared" si="1"/>
        <v>1.1827120503078445E-3</v>
      </c>
    </row>
    <row r="66" spans="1:8" ht="15" customHeight="1">
      <c r="A66" s="146">
        <v>33</v>
      </c>
      <c r="B66" s="222" t="s">
        <v>202</v>
      </c>
      <c r="C66" s="223">
        <v>13</v>
      </c>
      <c r="D66" s="220">
        <v>587.43466699999999</v>
      </c>
      <c r="H66" s="172">
        <f t="shared" si="1"/>
        <v>1.1119338772395109E-3</v>
      </c>
    </row>
    <row r="67" spans="1:8" ht="15" customHeight="1">
      <c r="A67" s="146">
        <v>34</v>
      </c>
      <c r="B67" s="222" t="s">
        <v>102</v>
      </c>
      <c r="C67" s="223">
        <v>29</v>
      </c>
      <c r="D67" s="220">
        <v>469.75534599999997</v>
      </c>
      <c r="H67" s="172">
        <f t="shared" si="1"/>
        <v>8.8918293824795315E-4</v>
      </c>
    </row>
    <row r="68" spans="1:8" ht="15" customHeight="1">
      <c r="A68" s="146">
        <v>35</v>
      </c>
      <c r="B68" s="222" t="s">
        <v>147</v>
      </c>
      <c r="C68" s="223">
        <v>67</v>
      </c>
      <c r="D68" s="220">
        <v>446.74523099999999</v>
      </c>
      <c r="H68" s="172">
        <f t="shared" si="1"/>
        <v>8.456279221329832E-4</v>
      </c>
    </row>
    <row r="69" spans="1:8" ht="15" customHeight="1">
      <c r="A69" s="146">
        <v>36</v>
      </c>
      <c r="B69" s="222" t="s">
        <v>57</v>
      </c>
      <c r="C69" s="223">
        <v>33</v>
      </c>
      <c r="D69" s="220">
        <v>408.31850300000002</v>
      </c>
      <c r="H69" s="172">
        <f t="shared" si="1"/>
        <v>7.7289135574530685E-4</v>
      </c>
    </row>
    <row r="70" spans="1:8" ht="15" customHeight="1">
      <c r="A70" s="146">
        <v>37</v>
      </c>
      <c r="B70" s="222" t="s">
        <v>203</v>
      </c>
      <c r="C70" s="223">
        <v>24</v>
      </c>
      <c r="D70" s="220">
        <v>357.98158899999999</v>
      </c>
      <c r="H70" s="172">
        <f t="shared" si="1"/>
        <v>6.7761042818593315E-4</v>
      </c>
    </row>
    <row r="71" spans="1:8" ht="15" customHeight="1">
      <c r="A71" s="146">
        <v>38</v>
      </c>
      <c r="B71" s="222" t="s">
        <v>71</v>
      </c>
      <c r="C71" s="223">
        <v>37</v>
      </c>
      <c r="D71" s="220">
        <v>337.82261999999997</v>
      </c>
      <c r="H71" s="172">
        <f t="shared" si="1"/>
        <v>6.3945224341996473E-4</v>
      </c>
    </row>
    <row r="72" spans="1:8" ht="15" customHeight="1">
      <c r="A72" s="146">
        <v>39</v>
      </c>
      <c r="B72" s="222" t="s">
        <v>93</v>
      </c>
      <c r="C72" s="224">
        <v>59</v>
      </c>
      <c r="D72" s="225">
        <v>208.84995297</v>
      </c>
      <c r="H72" s="172">
        <f t="shared" si="1"/>
        <v>3.9532453737059004E-4</v>
      </c>
    </row>
    <row r="73" spans="1:8" ht="15" customHeight="1">
      <c r="A73" s="146">
        <v>40</v>
      </c>
      <c r="B73" s="222" t="s">
        <v>148</v>
      </c>
      <c r="C73" s="224">
        <v>62</v>
      </c>
      <c r="D73" s="225">
        <v>201.566688</v>
      </c>
      <c r="H73" s="172">
        <f t="shared" si="1"/>
        <v>3.815383080041594E-4</v>
      </c>
    </row>
    <row r="74" spans="1:8" ht="15" customHeight="1">
      <c r="A74" s="146">
        <v>41</v>
      </c>
      <c r="B74" s="222" t="s">
        <v>105</v>
      </c>
      <c r="C74" s="224">
        <v>20</v>
      </c>
      <c r="D74" s="225">
        <v>194.86838900000001</v>
      </c>
      <c r="H74" s="172">
        <f t="shared" si="1"/>
        <v>3.6885933960752654E-4</v>
      </c>
    </row>
    <row r="75" spans="1:8" ht="15" customHeight="1">
      <c r="A75" s="146">
        <v>42</v>
      </c>
      <c r="B75" s="222" t="s">
        <v>65</v>
      </c>
      <c r="C75" s="224">
        <v>26</v>
      </c>
      <c r="D75" s="225">
        <v>187.81899999999999</v>
      </c>
      <c r="H75" s="172">
        <f t="shared" si="1"/>
        <v>3.5551580562276841E-4</v>
      </c>
    </row>
    <row r="76" spans="1:8" ht="15" customHeight="1">
      <c r="A76" s="146">
        <v>43</v>
      </c>
      <c r="B76" s="222" t="s">
        <v>204</v>
      </c>
      <c r="C76" s="224">
        <v>2</v>
      </c>
      <c r="D76" s="225">
        <v>172</v>
      </c>
      <c r="H76" s="172">
        <f t="shared" si="1"/>
        <v>3.2557259152224307E-4</v>
      </c>
    </row>
    <row r="77" spans="1:8" ht="15" customHeight="1">
      <c r="A77" s="146">
        <v>44</v>
      </c>
      <c r="B77" s="222" t="s">
        <v>101</v>
      </c>
      <c r="C77" s="224">
        <v>102</v>
      </c>
      <c r="D77" s="225">
        <v>158.30373900000001</v>
      </c>
      <c r="H77" s="172">
        <f t="shared" si="1"/>
        <v>2.9964743345285336E-4</v>
      </c>
    </row>
    <row r="78" spans="1:8" ht="15" customHeight="1">
      <c r="A78" s="146">
        <v>45</v>
      </c>
      <c r="B78" s="222" t="s">
        <v>80</v>
      </c>
      <c r="C78" s="224">
        <v>45</v>
      </c>
      <c r="D78" s="225">
        <v>155.477541</v>
      </c>
      <c r="H78" s="172">
        <f t="shared" si="1"/>
        <v>2.9429782527253369E-4</v>
      </c>
    </row>
    <row r="79" spans="1:8" ht="15" customHeight="1">
      <c r="A79" s="146">
        <v>46</v>
      </c>
      <c r="B79" s="222" t="s">
        <v>94</v>
      </c>
      <c r="C79" s="224">
        <v>52</v>
      </c>
      <c r="D79" s="225">
        <v>153.919828</v>
      </c>
      <c r="H79" s="172">
        <f t="shared" si="1"/>
        <v>2.9134928656173202E-4</v>
      </c>
    </row>
    <row r="80" spans="1:8" ht="15" customHeight="1">
      <c r="A80" s="146">
        <v>47</v>
      </c>
      <c r="B80" s="222" t="s">
        <v>108</v>
      </c>
      <c r="C80" s="224">
        <v>16</v>
      </c>
      <c r="D80" s="225">
        <v>140.873774</v>
      </c>
      <c r="H80" s="172">
        <f t="shared" si="1"/>
        <v>2.6665488185289991E-4</v>
      </c>
    </row>
    <row r="81" spans="1:8" ht="15" customHeight="1">
      <c r="A81" s="146">
        <v>48</v>
      </c>
      <c r="B81" s="222" t="s">
        <v>153</v>
      </c>
      <c r="C81" s="224">
        <v>8</v>
      </c>
      <c r="D81" s="225">
        <v>139.14875621000002</v>
      </c>
      <c r="H81" s="172">
        <f t="shared" si="1"/>
        <v>2.6338965794410767E-4</v>
      </c>
    </row>
    <row r="82" spans="1:8" ht="15" customHeight="1">
      <c r="A82" s="146">
        <v>49</v>
      </c>
      <c r="B82" s="222" t="s">
        <v>205</v>
      </c>
      <c r="C82" s="224">
        <v>10</v>
      </c>
      <c r="D82" s="225">
        <v>136.27011300000001</v>
      </c>
      <c r="H82" s="172">
        <f t="shared" si="1"/>
        <v>2.5794077811883088E-4</v>
      </c>
    </row>
    <row r="83" spans="1:8" ht="15" customHeight="1">
      <c r="A83" s="146">
        <v>50</v>
      </c>
      <c r="B83" s="222" t="s">
        <v>206</v>
      </c>
      <c r="C83" s="224">
        <v>4</v>
      </c>
      <c r="D83" s="225">
        <v>118.4</v>
      </c>
      <c r="H83" s="172">
        <f t="shared" si="1"/>
        <v>2.2411508625717197E-4</v>
      </c>
    </row>
    <row r="84" spans="1:8" ht="15" customHeight="1">
      <c r="A84" s="146">
        <v>51</v>
      </c>
      <c r="B84" s="222" t="s">
        <v>91</v>
      </c>
      <c r="C84" s="224">
        <v>14</v>
      </c>
      <c r="D84" s="225">
        <v>102.17002176999999</v>
      </c>
      <c r="H84" s="172">
        <f t="shared" si="1"/>
        <v>1.9339394629966795E-4</v>
      </c>
    </row>
    <row r="85" spans="1:8" ht="15" customHeight="1">
      <c r="A85" s="146">
        <v>52</v>
      </c>
      <c r="B85" s="222" t="s">
        <v>100</v>
      </c>
      <c r="C85" s="224">
        <v>46</v>
      </c>
      <c r="D85" s="225">
        <v>91.72263289</v>
      </c>
      <c r="H85" s="172">
        <f t="shared" si="1"/>
        <v>1.7361846099558505E-4</v>
      </c>
    </row>
    <row r="86" spans="1:8" ht="15" customHeight="1">
      <c r="A86" s="146">
        <v>53</v>
      </c>
      <c r="B86" s="222" t="s">
        <v>81</v>
      </c>
      <c r="C86" s="224">
        <v>46</v>
      </c>
      <c r="D86" s="225">
        <v>81.462445000000002</v>
      </c>
      <c r="H86" s="172">
        <f t="shared" si="1"/>
        <v>1.5419732168830345E-4</v>
      </c>
    </row>
    <row r="87" spans="1:8" ht="15" customHeight="1">
      <c r="A87" s="146">
        <v>54</v>
      </c>
      <c r="B87" s="222" t="s">
        <v>75</v>
      </c>
      <c r="C87" s="224">
        <v>51</v>
      </c>
      <c r="D87" s="225">
        <v>78.169775000000001</v>
      </c>
      <c r="H87" s="172">
        <f t="shared" si="1"/>
        <v>1.4796474549686424E-4</v>
      </c>
    </row>
    <row r="88" spans="1:8" ht="15" customHeight="1">
      <c r="A88" s="146">
        <v>55</v>
      </c>
      <c r="B88" s="222" t="s">
        <v>111</v>
      </c>
      <c r="C88" s="224">
        <v>22</v>
      </c>
      <c r="D88" s="225">
        <v>72.359854999999996</v>
      </c>
      <c r="H88" s="172">
        <f t="shared" si="1"/>
        <v>1.3696735764257985E-4</v>
      </c>
    </row>
    <row r="89" spans="1:8" ht="15" customHeight="1">
      <c r="A89" s="146">
        <v>56</v>
      </c>
      <c r="B89" s="222" t="s">
        <v>95</v>
      </c>
      <c r="C89" s="224">
        <v>44</v>
      </c>
      <c r="D89" s="225">
        <v>62.928493580000001</v>
      </c>
      <c r="H89" s="172">
        <f t="shared" si="1"/>
        <v>1.1911507404320602E-4</v>
      </c>
    </row>
    <row r="90" spans="1:8" ht="15" customHeight="1">
      <c r="A90" s="146">
        <v>57</v>
      </c>
      <c r="B90" s="222" t="s">
        <v>207</v>
      </c>
      <c r="C90" s="224">
        <v>4</v>
      </c>
      <c r="D90" s="225">
        <v>56.703420000000001</v>
      </c>
      <c r="H90" s="172">
        <f t="shared" si="1"/>
        <v>1.0733185696264063E-4</v>
      </c>
    </row>
    <row r="91" spans="1:8" ht="15" customHeight="1">
      <c r="A91" s="146">
        <v>58</v>
      </c>
      <c r="B91" s="222" t="s">
        <v>208</v>
      </c>
      <c r="C91" s="224">
        <v>2</v>
      </c>
      <c r="D91" s="225">
        <v>54.33</v>
      </c>
      <c r="H91" s="172">
        <f t="shared" si="1"/>
        <v>1.0283929591513643E-4</v>
      </c>
    </row>
    <row r="92" spans="1:8" ht="15" customHeight="1">
      <c r="A92" s="146">
        <v>59</v>
      </c>
      <c r="B92" s="222" t="s">
        <v>149</v>
      </c>
      <c r="C92" s="224">
        <v>15</v>
      </c>
      <c r="D92" s="225">
        <v>52.69</v>
      </c>
      <c r="H92" s="172">
        <f t="shared" si="1"/>
        <v>9.9734999112249914E-5</v>
      </c>
    </row>
    <row r="93" spans="1:8" ht="15" customHeight="1">
      <c r="A93" s="146">
        <v>60</v>
      </c>
      <c r="B93" s="222" t="s">
        <v>209</v>
      </c>
      <c r="C93" s="224">
        <v>38</v>
      </c>
      <c r="D93" s="225">
        <v>51.96477969</v>
      </c>
      <c r="H93" s="172">
        <f t="shared" si="1"/>
        <v>9.8362255764858854E-5</v>
      </c>
    </row>
    <row r="94" spans="1:8" ht="15" customHeight="1">
      <c r="A94" s="146">
        <v>61</v>
      </c>
      <c r="B94" s="222" t="s">
        <v>210</v>
      </c>
      <c r="C94" s="224">
        <v>4</v>
      </c>
      <c r="D94" s="225">
        <v>47.6</v>
      </c>
      <c r="H94" s="172">
        <f t="shared" si="1"/>
        <v>9.0100321839876575E-5</v>
      </c>
    </row>
    <row r="95" spans="1:8" ht="15" customHeight="1">
      <c r="A95" s="146">
        <v>62</v>
      </c>
      <c r="B95" s="222" t="s">
        <v>211</v>
      </c>
      <c r="C95" s="224">
        <v>1</v>
      </c>
      <c r="D95" s="225">
        <v>45</v>
      </c>
      <c r="H95" s="172">
        <f t="shared" si="1"/>
        <v>8.5178875688958944E-5</v>
      </c>
    </row>
    <row r="96" spans="1:8" ht="15" customHeight="1">
      <c r="A96" s="146">
        <v>63</v>
      </c>
      <c r="B96" s="222" t="s">
        <v>76</v>
      </c>
      <c r="C96" s="224">
        <v>81</v>
      </c>
      <c r="D96" s="225">
        <v>44.827848000000003</v>
      </c>
      <c r="H96" s="172">
        <f t="shared" si="1"/>
        <v>8.4853015382123264E-5</v>
      </c>
    </row>
    <row r="97" spans="1:8" ht="15" customHeight="1">
      <c r="A97" s="146">
        <v>64</v>
      </c>
      <c r="B97" s="222" t="s">
        <v>90</v>
      </c>
      <c r="C97" s="224">
        <v>34</v>
      </c>
      <c r="D97" s="225">
        <v>43.085663799999999</v>
      </c>
      <c r="H97" s="172">
        <f t="shared" si="1"/>
        <v>8.1555297795477298E-5</v>
      </c>
    </row>
    <row r="98" spans="1:8" ht="15" customHeight="1">
      <c r="A98" s="146">
        <v>65</v>
      </c>
      <c r="B98" s="222" t="s">
        <v>88</v>
      </c>
      <c r="C98" s="224">
        <v>6</v>
      </c>
      <c r="D98" s="225">
        <v>40.878563</v>
      </c>
      <c r="H98" s="172">
        <f t="shared" si="1"/>
        <v>7.7377556358228369E-5</v>
      </c>
    </row>
    <row r="99" spans="1:8" ht="15" customHeight="1">
      <c r="A99" s="146">
        <v>66</v>
      </c>
      <c r="B99" s="222" t="s">
        <v>169</v>
      </c>
      <c r="C99" s="224">
        <v>1</v>
      </c>
      <c r="D99" s="225">
        <v>40.772531999999998</v>
      </c>
      <c r="H99" s="172">
        <f t="shared" ref="H99:H162" si="2">D99/$D$27</f>
        <v>7.7176854105602224E-5</v>
      </c>
    </row>
    <row r="100" spans="1:8" ht="15" customHeight="1">
      <c r="A100" s="146">
        <v>67</v>
      </c>
      <c r="B100" s="222" t="s">
        <v>212</v>
      </c>
      <c r="C100" s="224">
        <v>9</v>
      </c>
      <c r="D100" s="225">
        <v>38.076000000000001</v>
      </c>
      <c r="H100" s="172">
        <f t="shared" si="2"/>
        <v>7.2072686016284466E-5</v>
      </c>
    </row>
    <row r="101" spans="1:8" ht="15" customHeight="1">
      <c r="A101" s="146">
        <v>68</v>
      </c>
      <c r="B101" s="222" t="s">
        <v>213</v>
      </c>
      <c r="C101" s="224">
        <v>4</v>
      </c>
      <c r="D101" s="225">
        <v>32.262126000000002</v>
      </c>
      <c r="E101" s="53"/>
      <c r="F101" s="71"/>
      <c r="G101" s="71"/>
      <c r="H101" s="172">
        <f t="shared" si="2"/>
        <v>6.1067813778122894E-5</v>
      </c>
    </row>
    <row r="102" spans="1:8" ht="15" customHeight="1">
      <c r="A102" s="146">
        <v>69</v>
      </c>
      <c r="B102" s="222" t="s">
        <v>79</v>
      </c>
      <c r="C102" s="224">
        <v>27</v>
      </c>
      <c r="D102" s="225">
        <v>30.603591010000002</v>
      </c>
      <c r="E102" s="53"/>
      <c r="F102" s="71"/>
      <c r="G102" s="53"/>
      <c r="H102" s="172">
        <f t="shared" si="2"/>
        <v>5.79284327617007E-5</v>
      </c>
    </row>
    <row r="103" spans="1:8" ht="15" customHeight="1">
      <c r="A103" s="146">
        <v>70</v>
      </c>
      <c r="B103" s="222" t="s">
        <v>214</v>
      </c>
      <c r="C103" s="224">
        <v>6</v>
      </c>
      <c r="D103" s="225">
        <v>27.283180999999999</v>
      </c>
      <c r="H103" s="172">
        <f t="shared" si="2"/>
        <v>5.1643348506630367E-5</v>
      </c>
    </row>
    <row r="104" spans="1:8" ht="15" customHeight="1">
      <c r="A104" s="146">
        <v>71</v>
      </c>
      <c r="B104" s="222" t="s">
        <v>150</v>
      </c>
      <c r="C104" s="224">
        <v>14</v>
      </c>
      <c r="D104" s="225">
        <v>27.020467</v>
      </c>
      <c r="H104" s="172">
        <f t="shared" si="2"/>
        <v>5.1146066658902608E-5</v>
      </c>
    </row>
    <row r="105" spans="1:8" ht="15" customHeight="1">
      <c r="A105" s="146">
        <v>72</v>
      </c>
      <c r="B105" s="222" t="s">
        <v>152</v>
      </c>
      <c r="C105" s="224">
        <v>6</v>
      </c>
      <c r="D105" s="225">
        <v>25.998843999999998</v>
      </c>
      <c r="H105" s="172">
        <f t="shared" si="2"/>
        <v>4.9212273358503018E-5</v>
      </c>
    </row>
    <row r="106" spans="1:8" ht="15" customHeight="1">
      <c r="A106" s="146">
        <v>73</v>
      </c>
      <c r="B106" s="222" t="s">
        <v>215</v>
      </c>
      <c r="C106" s="224">
        <v>2</v>
      </c>
      <c r="D106" s="225">
        <v>23.5</v>
      </c>
      <c r="H106" s="172">
        <f t="shared" si="2"/>
        <v>4.448230174867856E-5</v>
      </c>
    </row>
    <row r="107" spans="1:8" ht="15" customHeight="1">
      <c r="A107" s="146">
        <v>74</v>
      </c>
      <c r="B107" s="222" t="s">
        <v>151</v>
      </c>
      <c r="C107" s="224">
        <v>6</v>
      </c>
      <c r="D107" s="225">
        <v>22.61</v>
      </c>
      <c r="H107" s="172">
        <f t="shared" si="2"/>
        <v>4.2797652873941369E-5</v>
      </c>
    </row>
    <row r="108" spans="1:8" ht="15" customHeight="1">
      <c r="A108" s="146">
        <v>75</v>
      </c>
      <c r="B108" s="222" t="s">
        <v>112</v>
      </c>
      <c r="C108" s="224">
        <v>11</v>
      </c>
      <c r="D108" s="225">
        <v>22.218302999999999</v>
      </c>
      <c r="H108" s="172">
        <f t="shared" si="2"/>
        <v>4.20562237612583E-5</v>
      </c>
    </row>
    <row r="109" spans="1:8" ht="15" customHeight="1">
      <c r="A109" s="146">
        <v>76</v>
      </c>
      <c r="B109" s="222" t="s">
        <v>216</v>
      </c>
      <c r="C109" s="224">
        <v>4</v>
      </c>
      <c r="D109" s="225">
        <v>20.874493000000001</v>
      </c>
      <c r="H109" s="172">
        <f t="shared" si="2"/>
        <v>3.9512574318156526E-5</v>
      </c>
    </row>
    <row r="110" spans="1:8" ht="15" customHeight="1">
      <c r="A110" s="146">
        <v>77</v>
      </c>
      <c r="B110" s="222" t="s">
        <v>92</v>
      </c>
      <c r="C110" s="224">
        <v>3</v>
      </c>
      <c r="D110" s="225">
        <v>20.315000000000001</v>
      </c>
      <c r="H110" s="172">
        <f t="shared" si="2"/>
        <v>3.8453530213804468E-5</v>
      </c>
    </row>
    <row r="111" spans="1:8" ht="15" customHeight="1">
      <c r="A111" s="146">
        <v>78</v>
      </c>
      <c r="B111" s="222" t="s">
        <v>110</v>
      </c>
      <c r="C111" s="224">
        <v>10</v>
      </c>
      <c r="D111" s="225">
        <v>16.922505999999998</v>
      </c>
      <c r="H111" s="172">
        <f t="shared" si="2"/>
        <v>3.2032000775992485E-5</v>
      </c>
    </row>
    <row r="112" spans="1:8" ht="15" customHeight="1">
      <c r="A112" s="146">
        <v>79</v>
      </c>
      <c r="B112" s="222" t="s">
        <v>217</v>
      </c>
      <c r="C112" s="224">
        <v>5</v>
      </c>
      <c r="D112" s="225">
        <v>16.690062000000001</v>
      </c>
      <c r="H112" s="172">
        <f t="shared" si="2"/>
        <v>3.1592015918644832E-5</v>
      </c>
    </row>
    <row r="113" spans="1:8" ht="15" customHeight="1">
      <c r="A113" s="146">
        <v>80</v>
      </c>
      <c r="B113" s="222" t="s">
        <v>218</v>
      </c>
      <c r="C113" s="224">
        <v>2</v>
      </c>
      <c r="D113" s="225">
        <v>10.278</v>
      </c>
      <c r="H113" s="172">
        <f t="shared" si="2"/>
        <v>1.9454855207358222E-5</v>
      </c>
    </row>
    <row r="114" spans="1:8" s="124" customFormat="1" ht="15" customHeight="1">
      <c r="A114" s="188">
        <v>81</v>
      </c>
      <c r="B114" s="222" t="s">
        <v>85</v>
      </c>
      <c r="C114" s="224">
        <v>9</v>
      </c>
      <c r="D114" s="225">
        <v>8.5763990000000003</v>
      </c>
      <c r="E114" s="123"/>
      <c r="H114" s="189">
        <f t="shared" si="2"/>
        <v>1.6233956095109152E-5</v>
      </c>
    </row>
    <row r="115" spans="1:8" ht="15" customHeight="1">
      <c r="A115" s="146">
        <v>82</v>
      </c>
      <c r="B115" s="222" t="s">
        <v>219</v>
      </c>
      <c r="C115" s="224">
        <v>2</v>
      </c>
      <c r="D115" s="225">
        <v>8.0431500000000007</v>
      </c>
      <c r="H115" s="172">
        <f t="shared" si="2"/>
        <v>1.5224588311058893E-5</v>
      </c>
    </row>
    <row r="116" spans="1:8" ht="15" customHeight="1">
      <c r="A116" s="146">
        <v>83</v>
      </c>
      <c r="B116" s="222" t="s">
        <v>220</v>
      </c>
      <c r="C116" s="224">
        <v>4</v>
      </c>
      <c r="D116" s="225">
        <v>5.9012320000000003</v>
      </c>
      <c r="H116" s="172">
        <f t="shared" si="2"/>
        <v>1.117022904310459E-5</v>
      </c>
    </row>
    <row r="117" spans="1:8" ht="15" customHeight="1">
      <c r="A117" s="146">
        <v>84</v>
      </c>
      <c r="B117" s="222" t="s">
        <v>179</v>
      </c>
      <c r="C117" s="224">
        <v>3</v>
      </c>
      <c r="D117" s="225">
        <v>5.0195480000000003</v>
      </c>
      <c r="H117" s="172">
        <f t="shared" si="2"/>
        <v>9.5013212245947221E-6</v>
      </c>
    </row>
    <row r="118" spans="1:8" ht="15" customHeight="1">
      <c r="A118" s="146">
        <v>85</v>
      </c>
      <c r="B118" s="222" t="s">
        <v>185</v>
      </c>
      <c r="C118" s="224">
        <v>2</v>
      </c>
      <c r="D118" s="225">
        <v>4.9094920000000002</v>
      </c>
      <c r="H118" s="172">
        <f t="shared" si="2"/>
        <v>9.2930001947541866E-6</v>
      </c>
    </row>
    <row r="119" spans="1:8" ht="15" customHeight="1">
      <c r="A119" s="146">
        <v>86</v>
      </c>
      <c r="B119" s="222" t="s">
        <v>221</v>
      </c>
      <c r="C119" s="224">
        <v>1</v>
      </c>
      <c r="D119" s="225">
        <v>4</v>
      </c>
      <c r="H119" s="172">
        <f t="shared" si="2"/>
        <v>7.5714556167963501E-6</v>
      </c>
    </row>
    <row r="120" spans="1:8" ht="15" customHeight="1">
      <c r="A120" s="146">
        <v>87</v>
      </c>
      <c r="B120" s="222" t="s">
        <v>82</v>
      </c>
      <c r="C120" s="224">
        <v>44</v>
      </c>
      <c r="D120" s="225">
        <v>3.92666</v>
      </c>
      <c r="H120" s="172">
        <f t="shared" si="2"/>
        <v>7.4326329780623897E-6</v>
      </c>
    </row>
    <row r="121" spans="1:8" ht="15" customHeight="1">
      <c r="A121" s="146">
        <v>88</v>
      </c>
      <c r="B121" s="222" t="s">
        <v>222</v>
      </c>
      <c r="C121" s="224">
        <v>1</v>
      </c>
      <c r="D121" s="225">
        <v>3.8</v>
      </c>
      <c r="H121" s="172">
        <f t="shared" si="2"/>
        <v>7.1928828359565322E-6</v>
      </c>
    </row>
    <row r="122" spans="1:8" ht="15" customHeight="1">
      <c r="A122" s="146">
        <v>89</v>
      </c>
      <c r="B122" s="222" t="s">
        <v>158</v>
      </c>
      <c r="C122" s="224">
        <v>7</v>
      </c>
      <c r="D122" s="225">
        <v>3.69909</v>
      </c>
      <c r="H122" s="172">
        <f t="shared" si="2"/>
        <v>7.0018739393838028E-6</v>
      </c>
    </row>
    <row r="123" spans="1:8" ht="15" customHeight="1">
      <c r="A123" s="146">
        <v>90</v>
      </c>
      <c r="B123" s="222" t="s">
        <v>223</v>
      </c>
      <c r="C123" s="224">
        <v>1</v>
      </c>
      <c r="D123" s="225">
        <v>3.225806</v>
      </c>
      <c r="H123" s="172">
        <f t="shared" si="2"/>
        <v>6.106011739348842E-6</v>
      </c>
    </row>
    <row r="124" spans="1:8" ht="15" customHeight="1">
      <c r="A124" s="146">
        <v>91</v>
      </c>
      <c r="B124" s="222" t="s">
        <v>224</v>
      </c>
      <c r="C124" s="224">
        <v>2</v>
      </c>
      <c r="D124" s="225">
        <v>3.1</v>
      </c>
      <c r="H124" s="172">
        <f t="shared" si="2"/>
        <v>5.867878103017172E-6</v>
      </c>
    </row>
    <row r="125" spans="1:8" ht="15" customHeight="1">
      <c r="A125" s="146">
        <v>92</v>
      </c>
      <c r="B125" s="222" t="s">
        <v>99</v>
      </c>
      <c r="C125" s="224">
        <v>24</v>
      </c>
      <c r="D125" s="225">
        <v>3.002796</v>
      </c>
      <c r="H125" s="172">
        <f t="shared" si="2"/>
        <v>5.6838841600734031E-6</v>
      </c>
    </row>
    <row r="126" spans="1:8" ht="15" customHeight="1">
      <c r="A126" s="146">
        <v>93</v>
      </c>
      <c r="B126" s="222" t="s">
        <v>113</v>
      </c>
      <c r="C126" s="224">
        <v>11</v>
      </c>
      <c r="D126" s="225">
        <v>2.8223669999999998</v>
      </c>
      <c r="H126" s="172">
        <f t="shared" si="2"/>
        <v>5.3423566187026662E-6</v>
      </c>
    </row>
    <row r="127" spans="1:8" ht="15" customHeight="1">
      <c r="A127" s="146">
        <v>94</v>
      </c>
      <c r="B127" s="222" t="s">
        <v>225</v>
      </c>
      <c r="C127" s="224">
        <v>1</v>
      </c>
      <c r="D127" s="225">
        <v>2.5</v>
      </c>
      <c r="H127" s="172">
        <f t="shared" si="2"/>
        <v>4.732159760497719E-6</v>
      </c>
    </row>
    <row r="128" spans="1:8" ht="15" customHeight="1">
      <c r="A128" s="146">
        <v>95</v>
      </c>
      <c r="B128" s="222" t="s">
        <v>226</v>
      </c>
      <c r="C128" s="224">
        <v>3</v>
      </c>
      <c r="D128" s="225">
        <v>2.27</v>
      </c>
      <c r="H128" s="172">
        <f t="shared" si="2"/>
        <v>4.296801062531929E-6</v>
      </c>
    </row>
    <row r="129" spans="1:8" ht="15" customHeight="1">
      <c r="A129" s="146">
        <v>96</v>
      </c>
      <c r="B129" s="222" t="s">
        <v>109</v>
      </c>
      <c r="C129" s="224">
        <v>33</v>
      </c>
      <c r="D129" s="225">
        <v>2.2160405000000001</v>
      </c>
      <c r="H129" s="172">
        <f t="shared" si="2"/>
        <v>4.1946630726932987E-6</v>
      </c>
    </row>
    <row r="130" spans="1:8" ht="15" customHeight="1">
      <c r="A130" s="146">
        <v>97</v>
      </c>
      <c r="B130" s="222" t="s">
        <v>104</v>
      </c>
      <c r="C130" s="224">
        <v>7</v>
      </c>
      <c r="D130" s="225">
        <v>1.91526</v>
      </c>
      <c r="H130" s="172">
        <f t="shared" si="2"/>
        <v>3.6253265211563443E-6</v>
      </c>
    </row>
    <row r="131" spans="1:8" ht="15" customHeight="1">
      <c r="A131" s="146">
        <v>98</v>
      </c>
      <c r="B131" s="222" t="s">
        <v>227</v>
      </c>
      <c r="C131" s="224">
        <v>4</v>
      </c>
      <c r="D131" s="225">
        <v>1.7909999999999999</v>
      </c>
      <c r="H131" s="172">
        <f t="shared" si="2"/>
        <v>3.3901192524205657E-6</v>
      </c>
    </row>
    <row r="132" spans="1:8" ht="15" customHeight="1">
      <c r="A132" s="146">
        <v>99</v>
      </c>
      <c r="B132" s="222" t="s">
        <v>114</v>
      </c>
      <c r="C132" s="224">
        <v>9</v>
      </c>
      <c r="D132" s="225">
        <v>1.7909999999999999</v>
      </c>
      <c r="H132" s="172">
        <f t="shared" si="2"/>
        <v>3.3901192524205657E-6</v>
      </c>
    </row>
    <row r="133" spans="1:8" ht="15" customHeight="1">
      <c r="A133" s="146">
        <v>100</v>
      </c>
      <c r="B133" s="222" t="s">
        <v>177</v>
      </c>
      <c r="C133" s="224">
        <v>6</v>
      </c>
      <c r="D133" s="225">
        <v>1.4607969999999999</v>
      </c>
      <c r="H133" s="172">
        <f t="shared" si="2"/>
        <v>2.7650899126623144E-6</v>
      </c>
    </row>
    <row r="134" spans="1:8" ht="15" customHeight="1">
      <c r="A134" s="146">
        <v>101</v>
      </c>
      <c r="B134" s="222" t="s">
        <v>228</v>
      </c>
      <c r="C134" s="224">
        <v>3</v>
      </c>
      <c r="D134" s="225">
        <v>1.4043000000000001</v>
      </c>
      <c r="H134" s="172">
        <f t="shared" si="2"/>
        <v>2.6581487806667788E-6</v>
      </c>
    </row>
    <row r="135" spans="1:8" ht="15" customHeight="1">
      <c r="A135" s="146">
        <v>102</v>
      </c>
      <c r="B135" s="222" t="s">
        <v>156</v>
      </c>
      <c r="C135" s="224">
        <v>11</v>
      </c>
      <c r="D135" s="225">
        <v>1.3892695100000001</v>
      </c>
      <c r="H135" s="172">
        <f t="shared" si="2"/>
        <v>2.6296981086833535E-6</v>
      </c>
    </row>
    <row r="136" spans="1:8" ht="15" customHeight="1">
      <c r="A136" s="146">
        <v>103</v>
      </c>
      <c r="B136" s="222" t="s">
        <v>89</v>
      </c>
      <c r="C136" s="224">
        <v>6</v>
      </c>
      <c r="D136" s="225">
        <v>1.2845420000000001</v>
      </c>
      <c r="H136" s="172">
        <f t="shared" si="2"/>
        <v>2.4314631852277046E-6</v>
      </c>
    </row>
    <row r="137" spans="1:8" ht="15" customHeight="1">
      <c r="A137" s="146">
        <v>104</v>
      </c>
      <c r="B137" s="222" t="s">
        <v>154</v>
      </c>
      <c r="C137" s="224">
        <v>7</v>
      </c>
      <c r="D137" s="225">
        <v>1.2577240000000001</v>
      </c>
      <c r="H137" s="172">
        <f t="shared" si="2"/>
        <v>2.3807003610448935E-6</v>
      </c>
    </row>
    <row r="138" spans="1:8" ht="15" customHeight="1">
      <c r="A138" s="146">
        <v>105</v>
      </c>
      <c r="B138" s="222" t="s">
        <v>175</v>
      </c>
      <c r="C138" s="224">
        <v>1</v>
      </c>
      <c r="D138" s="225">
        <v>1.239743</v>
      </c>
      <c r="H138" s="172">
        <f t="shared" si="2"/>
        <v>2.3466647751834895E-6</v>
      </c>
    </row>
    <row r="139" spans="1:8" ht="15" customHeight="1">
      <c r="A139" s="146">
        <v>106</v>
      </c>
      <c r="B139" s="222" t="s">
        <v>229</v>
      </c>
      <c r="C139" s="224">
        <v>5</v>
      </c>
      <c r="D139" s="225">
        <v>1.2</v>
      </c>
      <c r="H139" s="172">
        <f t="shared" si="2"/>
        <v>2.271436685038905E-6</v>
      </c>
    </row>
    <row r="140" spans="1:8" ht="15" customHeight="1">
      <c r="A140" s="146">
        <v>107</v>
      </c>
      <c r="B140" s="222" t="s">
        <v>157</v>
      </c>
      <c r="C140" s="224">
        <v>9</v>
      </c>
      <c r="D140" s="225">
        <v>1.1100366000000002</v>
      </c>
      <c r="H140" s="172">
        <f t="shared" si="2"/>
        <v>2.1011482124798811E-6</v>
      </c>
    </row>
    <row r="141" spans="1:8" ht="15" customHeight="1">
      <c r="A141" s="146">
        <v>108</v>
      </c>
      <c r="B141" s="222" t="s">
        <v>230</v>
      </c>
      <c r="C141" s="224">
        <v>4</v>
      </c>
      <c r="D141" s="225">
        <v>1.08</v>
      </c>
      <c r="H141" s="172">
        <f t="shared" si="2"/>
        <v>2.0442930165350149E-6</v>
      </c>
    </row>
    <row r="142" spans="1:8" ht="15" customHeight="1">
      <c r="A142" s="146">
        <v>109</v>
      </c>
      <c r="B142" s="222" t="s">
        <v>155</v>
      </c>
      <c r="C142" s="224">
        <v>3</v>
      </c>
      <c r="D142" s="225">
        <v>1.0249999999999999</v>
      </c>
      <c r="H142" s="172">
        <f t="shared" si="2"/>
        <v>1.9401855018040646E-6</v>
      </c>
    </row>
    <row r="143" spans="1:8" ht="15" customHeight="1">
      <c r="A143" s="146">
        <v>110</v>
      </c>
      <c r="B143" s="222" t="s">
        <v>103</v>
      </c>
      <c r="C143" s="224">
        <v>5</v>
      </c>
      <c r="D143" s="225">
        <v>1.003787</v>
      </c>
      <c r="H143" s="172">
        <f t="shared" si="2"/>
        <v>1.9000321798042895E-6</v>
      </c>
    </row>
    <row r="144" spans="1:8" ht="15" customHeight="1">
      <c r="A144" s="146">
        <v>111</v>
      </c>
      <c r="B144" s="222" t="s">
        <v>107</v>
      </c>
      <c r="C144" s="224">
        <v>22</v>
      </c>
      <c r="D144" s="225">
        <v>0.89115200000000006</v>
      </c>
      <c r="H144" s="172">
        <f t="shared" si="2"/>
        <v>1.6868294539548254E-6</v>
      </c>
    </row>
    <row r="145" spans="1:8" ht="15" customHeight="1">
      <c r="A145" s="146">
        <v>112</v>
      </c>
      <c r="B145" s="222" t="s">
        <v>97</v>
      </c>
      <c r="C145" s="224">
        <v>10</v>
      </c>
      <c r="D145" s="225">
        <v>0.83160296</v>
      </c>
      <c r="H145" s="172">
        <f t="shared" si="2"/>
        <v>1.5741112256091178E-6</v>
      </c>
    </row>
    <row r="146" spans="1:8" ht="15" customHeight="1">
      <c r="A146" s="146">
        <v>113</v>
      </c>
      <c r="B146" s="222" t="s">
        <v>162</v>
      </c>
      <c r="C146" s="224">
        <v>5</v>
      </c>
      <c r="D146" s="225">
        <v>0.78032599999999996</v>
      </c>
      <c r="H146" s="172">
        <f t="shared" si="2"/>
        <v>1.4770509189080571E-6</v>
      </c>
    </row>
    <row r="147" spans="1:8" ht="15" customHeight="1">
      <c r="A147" s="146">
        <v>114</v>
      </c>
      <c r="B147" s="222" t="s">
        <v>74</v>
      </c>
      <c r="C147" s="224">
        <v>9</v>
      </c>
      <c r="D147" s="225">
        <v>0.73908700000000005</v>
      </c>
      <c r="H147" s="172">
        <f t="shared" si="2"/>
        <v>1.3989911043627912E-6</v>
      </c>
    </row>
    <row r="148" spans="1:8" ht="15" customHeight="1">
      <c r="A148" s="146">
        <v>115</v>
      </c>
      <c r="B148" s="222" t="s">
        <v>231</v>
      </c>
      <c r="C148" s="224">
        <v>3</v>
      </c>
      <c r="D148" s="225">
        <v>0.71</v>
      </c>
      <c r="H148" s="172">
        <f t="shared" si="2"/>
        <v>1.343933371981352E-6</v>
      </c>
    </row>
    <row r="149" spans="1:8" ht="15" customHeight="1">
      <c r="A149" s="146">
        <v>116</v>
      </c>
      <c r="B149" s="222" t="s">
        <v>184</v>
      </c>
      <c r="C149" s="224">
        <v>1</v>
      </c>
      <c r="D149" s="225">
        <v>0.7</v>
      </c>
      <c r="H149" s="172">
        <f t="shared" si="2"/>
        <v>1.3250047329393613E-6</v>
      </c>
    </row>
    <row r="150" spans="1:8" ht="15" customHeight="1">
      <c r="A150" s="146">
        <v>117</v>
      </c>
      <c r="B150" s="222" t="s">
        <v>159</v>
      </c>
      <c r="C150" s="224">
        <v>5</v>
      </c>
      <c r="D150" s="225">
        <v>0.68781999999999999</v>
      </c>
      <c r="H150" s="172">
        <f t="shared" si="2"/>
        <v>1.3019496505862163E-6</v>
      </c>
    </row>
    <row r="151" spans="1:8" ht="15" customHeight="1">
      <c r="A151" s="146">
        <v>118</v>
      </c>
      <c r="B151" s="222" t="s">
        <v>232</v>
      </c>
      <c r="C151" s="224">
        <v>8</v>
      </c>
      <c r="D151" s="225">
        <v>0.52696100000000001</v>
      </c>
      <c r="H151" s="172">
        <f t="shared" si="2"/>
        <v>9.9746545582065542E-7</v>
      </c>
    </row>
    <row r="152" spans="1:8" ht="15" customHeight="1">
      <c r="A152" s="146">
        <v>119</v>
      </c>
      <c r="B152" s="222" t="s">
        <v>233</v>
      </c>
      <c r="C152" s="224">
        <v>3</v>
      </c>
      <c r="D152" s="225">
        <v>0.52214300000000002</v>
      </c>
      <c r="H152" s="172">
        <f t="shared" si="2"/>
        <v>9.8834563753022418E-7</v>
      </c>
    </row>
    <row r="153" spans="1:8" ht="15" customHeight="1">
      <c r="A153" s="146">
        <v>120</v>
      </c>
      <c r="B153" s="222" t="s">
        <v>234</v>
      </c>
      <c r="C153" s="224">
        <v>1</v>
      </c>
      <c r="D153" s="225">
        <v>0.5</v>
      </c>
      <c r="H153" s="172">
        <f t="shared" si="2"/>
        <v>9.4643195209954376E-7</v>
      </c>
    </row>
    <row r="154" spans="1:8" ht="15" customHeight="1">
      <c r="A154" s="146">
        <v>121</v>
      </c>
      <c r="B154" s="222" t="s">
        <v>106</v>
      </c>
      <c r="C154" s="224">
        <v>15</v>
      </c>
      <c r="D154" s="225">
        <v>0.41079215000000002</v>
      </c>
      <c r="H154" s="172">
        <f t="shared" si="2"/>
        <v>7.7757363286333731E-7</v>
      </c>
    </row>
    <row r="155" spans="1:8" ht="15" customHeight="1">
      <c r="A155" s="146">
        <v>122</v>
      </c>
      <c r="B155" s="222" t="s">
        <v>235</v>
      </c>
      <c r="C155" s="224">
        <v>4</v>
      </c>
      <c r="D155" s="225">
        <v>0.40699999999999997</v>
      </c>
      <c r="H155" s="172">
        <f t="shared" si="2"/>
        <v>7.7039560900902865E-7</v>
      </c>
    </row>
    <row r="156" spans="1:8" ht="15" customHeight="1">
      <c r="A156" s="146">
        <v>123</v>
      </c>
      <c r="B156" s="222" t="s">
        <v>236</v>
      </c>
      <c r="C156" s="224">
        <v>2</v>
      </c>
      <c r="D156" s="225">
        <v>0.32</v>
      </c>
      <c r="H156" s="172">
        <f t="shared" si="2"/>
        <v>6.0571644934370801E-7</v>
      </c>
    </row>
    <row r="157" spans="1:8" ht="15" customHeight="1">
      <c r="A157" s="146">
        <v>124</v>
      </c>
      <c r="B157" s="222" t="s">
        <v>237</v>
      </c>
      <c r="C157" s="224">
        <v>4</v>
      </c>
      <c r="D157" s="225">
        <v>0.31830602000000002</v>
      </c>
      <c r="H157" s="172">
        <f t="shared" si="2"/>
        <v>6.0250997574727293E-7</v>
      </c>
    </row>
    <row r="158" spans="1:8" ht="15" customHeight="1">
      <c r="A158" s="146">
        <v>125</v>
      </c>
      <c r="B158" s="222" t="s">
        <v>238</v>
      </c>
      <c r="C158" s="224">
        <v>2</v>
      </c>
      <c r="D158" s="225">
        <v>0.30685699999999999</v>
      </c>
      <c r="H158" s="172">
        <f t="shared" si="2"/>
        <v>5.8083853905081938E-7</v>
      </c>
    </row>
    <row r="159" spans="1:8" ht="15" customHeight="1">
      <c r="A159" s="146">
        <v>126</v>
      </c>
      <c r="B159" s="222" t="s">
        <v>239</v>
      </c>
      <c r="C159" s="224">
        <v>3</v>
      </c>
      <c r="D159" s="225">
        <v>0.27500000000000002</v>
      </c>
      <c r="H159" s="172">
        <f t="shared" si="2"/>
        <v>5.2053757365474912E-7</v>
      </c>
    </row>
    <row r="160" spans="1:8" ht="15" customHeight="1">
      <c r="A160" s="146">
        <v>127</v>
      </c>
      <c r="B160" s="222" t="s">
        <v>240</v>
      </c>
      <c r="C160" s="224">
        <v>3</v>
      </c>
      <c r="D160" s="225">
        <v>0.247</v>
      </c>
      <c r="H160" s="172">
        <f t="shared" si="2"/>
        <v>4.6753738433717465E-7</v>
      </c>
    </row>
    <row r="161" spans="1:8" ht="15" customHeight="1">
      <c r="A161" s="146">
        <v>128</v>
      </c>
      <c r="B161" s="222" t="s">
        <v>241</v>
      </c>
      <c r="C161" s="224">
        <v>1</v>
      </c>
      <c r="D161" s="225">
        <v>0.22500000000000001</v>
      </c>
      <c r="H161" s="172">
        <f t="shared" si="2"/>
        <v>4.2589437844479475E-7</v>
      </c>
    </row>
    <row r="162" spans="1:8" ht="15" customHeight="1">
      <c r="A162" s="146">
        <v>129</v>
      </c>
      <c r="B162" s="222" t="s">
        <v>165</v>
      </c>
      <c r="C162" s="224">
        <v>6</v>
      </c>
      <c r="D162" s="225">
        <v>0.21279500000000001</v>
      </c>
      <c r="H162" s="172">
        <f t="shared" si="2"/>
        <v>4.0279197449404487E-7</v>
      </c>
    </row>
    <row r="163" spans="1:8" ht="15" customHeight="1">
      <c r="A163" s="146">
        <v>130</v>
      </c>
      <c r="B163" s="222" t="s">
        <v>242</v>
      </c>
      <c r="C163" s="224">
        <v>1</v>
      </c>
      <c r="D163" s="225">
        <v>0.21</v>
      </c>
      <c r="H163" s="172">
        <f t="shared" ref="H163:H185" si="3">D163/$D$27</f>
        <v>3.9750141988180838E-7</v>
      </c>
    </row>
    <row r="164" spans="1:8" ht="15" customHeight="1">
      <c r="A164" s="146" t="s">
        <v>176</v>
      </c>
      <c r="B164" s="222" t="s">
        <v>243</v>
      </c>
      <c r="C164" s="224">
        <v>1</v>
      </c>
      <c r="D164" s="225">
        <v>0.2</v>
      </c>
      <c r="H164" s="172">
        <f t="shared" si="3"/>
        <v>3.7857278083981756E-7</v>
      </c>
    </row>
    <row r="165" spans="1:8" ht="15" customHeight="1">
      <c r="A165" s="146">
        <v>132</v>
      </c>
      <c r="B165" s="222" t="s">
        <v>160</v>
      </c>
      <c r="C165" s="224">
        <v>2</v>
      </c>
      <c r="D165" s="225">
        <v>0.2</v>
      </c>
      <c r="H165" s="172">
        <f t="shared" si="3"/>
        <v>3.7857278083981756E-7</v>
      </c>
    </row>
    <row r="166" spans="1:8" ht="15" customHeight="1">
      <c r="A166" s="146">
        <v>133</v>
      </c>
      <c r="B166" s="222" t="s">
        <v>244</v>
      </c>
      <c r="C166" s="224">
        <v>2</v>
      </c>
      <c r="D166" s="225">
        <v>0.14291799999999999</v>
      </c>
      <c r="H166" s="172">
        <f t="shared" si="3"/>
        <v>2.7052432346032517E-7</v>
      </c>
    </row>
    <row r="167" spans="1:8" ht="15" customHeight="1">
      <c r="A167" s="146">
        <v>134</v>
      </c>
      <c r="B167" s="222" t="s">
        <v>161</v>
      </c>
      <c r="C167" s="224">
        <v>2</v>
      </c>
      <c r="D167" s="225">
        <v>0.129</v>
      </c>
      <c r="H167" s="172">
        <f t="shared" si="3"/>
        <v>2.441794436416823E-7</v>
      </c>
    </row>
    <row r="168" spans="1:8" ht="15" customHeight="1">
      <c r="A168" s="176">
        <v>135</v>
      </c>
      <c r="B168" s="222" t="s">
        <v>245</v>
      </c>
      <c r="C168" s="223">
        <v>1</v>
      </c>
      <c r="D168" s="226">
        <v>0.1</v>
      </c>
      <c r="H168" s="172">
        <f t="shared" si="3"/>
        <v>1.8928639041990878E-7</v>
      </c>
    </row>
    <row r="169" spans="1:8" ht="15" customHeight="1">
      <c r="A169" s="176">
        <v>136</v>
      </c>
      <c r="B169" s="222" t="s">
        <v>164</v>
      </c>
      <c r="C169" s="223">
        <v>4</v>
      </c>
      <c r="D169" s="226">
        <v>9.64E-2</v>
      </c>
      <c r="H169" s="172">
        <f t="shared" si="3"/>
        <v>1.8247208036479204E-7</v>
      </c>
    </row>
    <row r="170" spans="1:8" ht="15" customHeight="1">
      <c r="A170" s="176">
        <v>137</v>
      </c>
      <c r="B170" s="222" t="s">
        <v>246</v>
      </c>
      <c r="C170" s="223">
        <v>2</v>
      </c>
      <c r="D170" s="226">
        <v>8.8900000000000007E-2</v>
      </c>
      <c r="H170" s="172">
        <f t="shared" si="3"/>
        <v>1.6827560108329889E-7</v>
      </c>
    </row>
    <row r="171" spans="1:8" ht="15" customHeight="1">
      <c r="A171" s="176">
        <v>138</v>
      </c>
      <c r="B171" s="222" t="s">
        <v>163</v>
      </c>
      <c r="C171" s="223">
        <v>1</v>
      </c>
      <c r="D171" s="226">
        <v>7.0935999999999999E-2</v>
      </c>
      <c r="H171" s="172">
        <f t="shared" si="3"/>
        <v>1.3427219390826648E-7</v>
      </c>
    </row>
    <row r="172" spans="1:8" ht="15" customHeight="1">
      <c r="A172" s="176">
        <v>139</v>
      </c>
      <c r="B172" s="222" t="s">
        <v>194</v>
      </c>
      <c r="C172" s="223">
        <v>1</v>
      </c>
      <c r="D172" s="226">
        <v>0.05</v>
      </c>
      <c r="H172" s="172">
        <f t="shared" si="3"/>
        <v>9.4643195209954389E-8</v>
      </c>
    </row>
    <row r="173" spans="1:8" ht="15" customHeight="1">
      <c r="A173" s="176">
        <v>140</v>
      </c>
      <c r="B173" s="227" t="s">
        <v>247</v>
      </c>
      <c r="C173" s="228">
        <v>2</v>
      </c>
      <c r="D173" s="229">
        <v>3.4783000000000001E-2</v>
      </c>
      <c r="H173" s="172">
        <f t="shared" si="3"/>
        <v>6.5839485179756866E-8</v>
      </c>
    </row>
    <row r="174" spans="1:8" ht="15" customHeight="1">
      <c r="A174" s="176">
        <v>141</v>
      </c>
      <c r="B174" s="230" t="s">
        <v>248</v>
      </c>
      <c r="C174" s="223">
        <v>1</v>
      </c>
      <c r="D174" s="226">
        <v>3.3184999999999999E-2</v>
      </c>
      <c r="H174" s="172">
        <f t="shared" si="3"/>
        <v>6.2814688660846718E-8</v>
      </c>
    </row>
    <row r="175" spans="1:8" ht="15" customHeight="1">
      <c r="A175" s="176">
        <v>142</v>
      </c>
      <c r="B175" s="230" t="s">
        <v>174</v>
      </c>
      <c r="C175" s="223">
        <v>1</v>
      </c>
      <c r="D175" s="226">
        <v>2.4464E-2</v>
      </c>
      <c r="H175" s="172">
        <f t="shared" si="3"/>
        <v>4.6307022552326481E-8</v>
      </c>
    </row>
    <row r="176" spans="1:8" ht="15" customHeight="1">
      <c r="A176" s="176">
        <v>143</v>
      </c>
      <c r="B176" s="230" t="s">
        <v>249</v>
      </c>
      <c r="C176" s="223">
        <v>1</v>
      </c>
      <c r="D176" s="226">
        <v>2.0833999999999998E-2</v>
      </c>
      <c r="H176" s="172">
        <f t="shared" si="3"/>
        <v>3.943592658008379E-8</v>
      </c>
    </row>
    <row r="177" spans="1:8" ht="15" customHeight="1">
      <c r="A177" s="176">
        <v>144</v>
      </c>
      <c r="B177" s="230" t="s">
        <v>250</v>
      </c>
      <c r="C177" s="223">
        <v>1</v>
      </c>
      <c r="D177" s="226">
        <v>0.02</v>
      </c>
      <c r="H177" s="172">
        <f t="shared" si="3"/>
        <v>3.785727808398175E-8</v>
      </c>
    </row>
    <row r="178" spans="1:8" ht="15" customHeight="1">
      <c r="A178" s="176">
        <v>145</v>
      </c>
      <c r="B178" s="230" t="s">
        <v>195</v>
      </c>
      <c r="C178" s="223">
        <v>2</v>
      </c>
      <c r="D178" s="226">
        <v>1.4E-2</v>
      </c>
      <c r="H178" s="172">
        <f t="shared" si="3"/>
        <v>2.6500094658787226E-8</v>
      </c>
    </row>
    <row r="179" spans="1:8" ht="15" customHeight="1">
      <c r="A179" s="176">
        <v>146</v>
      </c>
      <c r="B179" s="230" t="s">
        <v>252</v>
      </c>
      <c r="C179" s="223">
        <v>1</v>
      </c>
      <c r="D179" s="226">
        <v>0.01</v>
      </c>
      <c r="H179" s="172">
        <f t="shared" si="3"/>
        <v>1.8928639041990875E-8</v>
      </c>
    </row>
    <row r="180" spans="1:8" ht="15" customHeight="1">
      <c r="A180" s="176">
        <v>147</v>
      </c>
      <c r="B180" s="230" t="s">
        <v>261</v>
      </c>
      <c r="C180" s="223">
        <v>1</v>
      </c>
      <c r="D180" s="226">
        <v>0.01</v>
      </c>
      <c r="H180" s="172">
        <f t="shared" si="3"/>
        <v>1.8928639041990875E-8</v>
      </c>
    </row>
    <row r="181" spans="1:8" ht="15" customHeight="1">
      <c r="A181" s="176">
        <v>148</v>
      </c>
      <c r="B181" s="230" t="s">
        <v>251</v>
      </c>
      <c r="C181" s="223">
        <v>1</v>
      </c>
      <c r="D181" s="226">
        <v>0.01</v>
      </c>
      <c r="H181" s="172">
        <f t="shared" si="3"/>
        <v>1.8928639041990875E-8</v>
      </c>
    </row>
    <row r="182" spans="1:8" ht="15" customHeight="1">
      <c r="A182" s="176">
        <v>149</v>
      </c>
      <c r="B182" s="230" t="s">
        <v>193</v>
      </c>
      <c r="C182" s="223">
        <v>1</v>
      </c>
      <c r="D182" s="226">
        <v>0.01</v>
      </c>
      <c r="H182" s="172">
        <f t="shared" si="3"/>
        <v>1.8928639041990875E-8</v>
      </c>
    </row>
    <row r="183" spans="1:8" ht="15" customHeight="1">
      <c r="A183" s="176">
        <v>150</v>
      </c>
      <c r="B183" s="230" t="s">
        <v>253</v>
      </c>
      <c r="C183" s="223">
        <v>1</v>
      </c>
      <c r="D183" s="226">
        <v>7.0000000000000001E-3</v>
      </c>
      <c r="H183" s="172">
        <f t="shared" si="3"/>
        <v>1.3250047329393613E-8</v>
      </c>
    </row>
    <row r="184" spans="1:8" ht="15" customHeight="1">
      <c r="A184" s="176">
        <v>151</v>
      </c>
      <c r="B184" s="230" t="s">
        <v>254</v>
      </c>
      <c r="C184" s="223">
        <v>1</v>
      </c>
      <c r="D184" s="226">
        <v>6.2090000000000001E-3</v>
      </c>
      <c r="H184" s="172">
        <f t="shared" si="3"/>
        <v>1.1752791981172134E-8</v>
      </c>
    </row>
    <row r="185" spans="1:8" ht="15" customHeight="1">
      <c r="A185" s="176">
        <v>152</v>
      </c>
      <c r="B185" s="230" t="s">
        <v>172</v>
      </c>
      <c r="C185" s="223">
        <v>1</v>
      </c>
      <c r="D185" s="226">
        <v>5.0000000000000001E-3</v>
      </c>
      <c r="H185" s="172">
        <f t="shared" si="3"/>
        <v>9.4643195209954376E-9</v>
      </c>
    </row>
    <row r="186" spans="1:8" ht="15" customHeight="1">
      <c r="A186" s="176">
        <v>153</v>
      </c>
      <c r="B186" s="230" t="s">
        <v>255</v>
      </c>
      <c r="C186" s="223">
        <v>1</v>
      </c>
      <c r="D186" s="226">
        <v>5.0000000000000001E-3</v>
      </c>
    </row>
    <row r="187" spans="1:8" ht="12.75" customHeight="1">
      <c r="A187" s="141"/>
      <c r="B187" s="126" t="s">
        <v>200</v>
      </c>
      <c r="C187" s="125">
        <f>SUM(C34:C186)</f>
        <v>45107</v>
      </c>
      <c r="D187" s="231">
        <f>SUM(D34:D186)</f>
        <v>528299.99968915968</v>
      </c>
    </row>
    <row r="188" spans="1:8" ht="12.75" customHeight="1"/>
    <row r="189" spans="1:8" ht="12.75" customHeight="1"/>
    <row r="190" spans="1:8" ht="12.75" customHeight="1"/>
    <row r="191" spans="1:8" ht="20.25" customHeight="1">
      <c r="A191" s="256" t="str">
        <f>A30</f>
        <v>ĐẦU TƯ NƯỚC NGOÀI TẠI VIỆT NAM</v>
      </c>
      <c r="B191" s="256"/>
      <c r="C191" s="256"/>
      <c r="D191" s="256"/>
    </row>
    <row r="192" spans="1:8" ht="19.5" customHeight="1">
      <c r="A192" s="256" t="str">
        <f>A31</f>
        <v>(Lũy kế các dự án còn hiệu lực đến 30/11/2025)</v>
      </c>
      <c r="B192" s="256"/>
      <c r="C192" s="256"/>
      <c r="D192" s="256"/>
    </row>
    <row r="193" spans="1:5" ht="13.5" customHeight="1" thickBot="1">
      <c r="A193" s="148"/>
      <c r="B193" s="148"/>
      <c r="C193" s="148"/>
      <c r="D193" s="232"/>
    </row>
    <row r="194" spans="1:5" ht="32.1" customHeight="1" thickTop="1">
      <c r="A194" s="120" t="s">
        <v>145</v>
      </c>
      <c r="B194" s="121" t="s">
        <v>256</v>
      </c>
      <c r="C194" s="122" t="s">
        <v>197</v>
      </c>
      <c r="D194" s="217" t="s">
        <v>198</v>
      </c>
    </row>
    <row r="195" spans="1:5" ht="15" customHeight="1">
      <c r="A195" s="146">
        <v>1</v>
      </c>
      <c r="B195" s="233" t="s">
        <v>116</v>
      </c>
      <c r="C195" s="234">
        <v>20110</v>
      </c>
      <c r="D195" s="220">
        <v>141857.53421057991</v>
      </c>
      <c r="E195" s="119">
        <f>D195/$D$230</f>
        <v>0.26851700604589385</v>
      </c>
    </row>
    <row r="196" spans="1:5" ht="15" customHeight="1">
      <c r="A196" s="146">
        <v>2</v>
      </c>
      <c r="B196" s="233" t="s">
        <v>121</v>
      </c>
      <c r="C196" s="234">
        <v>3458</v>
      </c>
      <c r="D196" s="220">
        <v>48177.136510300035</v>
      </c>
      <c r="E196" s="119">
        <f t="shared" ref="E196:E201" si="4">D196/$D$230</f>
        <v>9.1192762708018918E-2</v>
      </c>
    </row>
    <row r="197" spans="1:5" ht="15" customHeight="1">
      <c r="A197" s="146">
        <v>3</v>
      </c>
      <c r="B197" s="233" t="s">
        <v>120</v>
      </c>
      <c r="C197" s="234">
        <v>2060</v>
      </c>
      <c r="D197" s="220">
        <v>45676.285338839989</v>
      </c>
      <c r="E197" s="119">
        <f t="shared" si="4"/>
        <v>8.6458991795788184E-2</v>
      </c>
    </row>
    <row r="198" spans="1:5" ht="15" customHeight="1">
      <c r="A198" s="146">
        <v>4</v>
      </c>
      <c r="B198" s="233" t="s">
        <v>119</v>
      </c>
      <c r="C198" s="234">
        <v>2636</v>
      </c>
      <c r="D198" s="220">
        <v>45154.694970119999</v>
      </c>
      <c r="E198" s="119">
        <f t="shared" si="4"/>
        <v>8.547169221406023E-2</v>
      </c>
    </row>
    <row r="199" spans="1:5" ht="15" customHeight="1">
      <c r="A199" s="146">
        <v>5</v>
      </c>
      <c r="B199" s="233" t="s">
        <v>118</v>
      </c>
      <c r="C199" s="234">
        <v>7895</v>
      </c>
      <c r="D199" s="220">
        <v>44594.816969780011</v>
      </c>
      <c r="E199" s="119">
        <f t="shared" si="4"/>
        <v>8.4411919356461501E-2</v>
      </c>
    </row>
    <row r="200" spans="1:5" ht="15" customHeight="1">
      <c r="A200" s="146">
        <v>6</v>
      </c>
      <c r="B200" s="233" t="s">
        <v>117</v>
      </c>
      <c r="C200" s="234">
        <v>2048</v>
      </c>
      <c r="D200" s="220">
        <v>25562.310218160004</v>
      </c>
      <c r="E200" s="119">
        <f t="shared" si="4"/>
        <v>4.8385974319894567E-2</v>
      </c>
    </row>
    <row r="201" spans="1:5" ht="15" customHeight="1">
      <c r="A201" s="146">
        <v>7</v>
      </c>
      <c r="B201" s="233" t="s">
        <v>130</v>
      </c>
      <c r="C201" s="234">
        <v>244</v>
      </c>
      <c r="D201" s="220">
        <v>16938.42251004</v>
      </c>
      <c r="E201" s="119">
        <f t="shared" si="4"/>
        <v>3.2062128563328018E-2</v>
      </c>
    </row>
    <row r="202" spans="1:5" ht="15" customHeight="1">
      <c r="A202" s="146">
        <v>8</v>
      </c>
      <c r="B202" s="233" t="s">
        <v>123</v>
      </c>
      <c r="C202" s="234">
        <v>221</v>
      </c>
      <c r="D202" s="220">
        <v>16260.07054017</v>
      </c>
    </row>
    <row r="203" spans="1:5" ht="15" customHeight="1">
      <c r="A203" s="146">
        <v>9</v>
      </c>
      <c r="B203" s="233" t="s">
        <v>122</v>
      </c>
      <c r="C203" s="234">
        <v>983</v>
      </c>
      <c r="D203" s="220">
        <v>16240.703452969998</v>
      </c>
    </row>
    <row r="204" spans="1:5" ht="15" customHeight="1">
      <c r="A204" s="146">
        <v>10</v>
      </c>
      <c r="B204" s="233" t="s">
        <v>129</v>
      </c>
      <c r="C204" s="234">
        <v>789</v>
      </c>
      <c r="D204" s="220">
        <v>14567.59446789</v>
      </c>
    </row>
    <row r="205" spans="1:5" ht="15" customHeight="1">
      <c r="A205" s="146">
        <v>11</v>
      </c>
      <c r="B205" s="233" t="s">
        <v>124</v>
      </c>
      <c r="C205" s="234">
        <v>1391</v>
      </c>
      <c r="D205" s="220">
        <v>13569.633746710002</v>
      </c>
    </row>
    <row r="206" spans="1:5" ht="15" customHeight="1">
      <c r="A206" s="146">
        <v>12</v>
      </c>
      <c r="B206" s="233" t="s">
        <v>126</v>
      </c>
      <c r="C206" s="234">
        <v>899</v>
      </c>
      <c r="D206" s="220">
        <v>12582.816847019998</v>
      </c>
    </row>
    <row r="207" spans="1:5" ht="15" customHeight="1">
      <c r="A207" s="146">
        <v>13</v>
      </c>
      <c r="B207" s="233" t="s">
        <v>139</v>
      </c>
      <c r="C207" s="234">
        <v>89</v>
      </c>
      <c r="D207" s="220">
        <v>12110.848663000001</v>
      </c>
    </row>
    <row r="208" spans="1:5" ht="15" customHeight="1">
      <c r="A208" s="146">
        <v>14</v>
      </c>
      <c r="B208" s="233" t="s">
        <v>127</v>
      </c>
      <c r="C208" s="234">
        <v>262</v>
      </c>
      <c r="D208" s="220">
        <v>11532.783301950001</v>
      </c>
    </row>
    <row r="209" spans="1:8" ht="15" customHeight="1">
      <c r="A209" s="146">
        <v>15</v>
      </c>
      <c r="B209" s="233" t="s">
        <v>136</v>
      </c>
      <c r="C209" s="234">
        <v>194</v>
      </c>
      <c r="D209" s="220">
        <v>7238.4352071900003</v>
      </c>
    </row>
    <row r="210" spans="1:8" ht="15" customHeight="1">
      <c r="A210" s="146">
        <v>16</v>
      </c>
      <c r="B210" s="233" t="s">
        <v>131</v>
      </c>
      <c r="C210" s="234">
        <v>190</v>
      </c>
      <c r="D210" s="220">
        <v>6707.2951110499998</v>
      </c>
    </row>
    <row r="211" spans="1:8" ht="15" customHeight="1">
      <c r="A211" s="146">
        <v>17</v>
      </c>
      <c r="B211" s="233" t="s">
        <v>128</v>
      </c>
      <c r="C211" s="234">
        <v>183</v>
      </c>
      <c r="D211" s="220">
        <v>5981.7919562199995</v>
      </c>
      <c r="E211" s="119" t="s">
        <v>262</v>
      </c>
      <c r="G211" s="48">
        <v>1000</v>
      </c>
      <c r="H211" s="71">
        <f>D211-G211</f>
        <v>4981.7919562199995</v>
      </c>
    </row>
    <row r="212" spans="1:8" ht="15" customHeight="1">
      <c r="A212" s="146">
        <v>18</v>
      </c>
      <c r="B212" s="233" t="s">
        <v>137</v>
      </c>
      <c r="C212" s="234">
        <v>93</v>
      </c>
      <c r="D212" s="220">
        <v>5205.7499859999998</v>
      </c>
    </row>
    <row r="213" spans="1:8" ht="15" customHeight="1">
      <c r="A213" s="146">
        <v>19</v>
      </c>
      <c r="B213" s="233" t="s">
        <v>133</v>
      </c>
      <c r="C213" s="234">
        <v>290</v>
      </c>
      <c r="D213" s="220">
        <v>4908.8402632099996</v>
      </c>
    </row>
    <row r="214" spans="1:8" ht="15" customHeight="1">
      <c r="A214" s="146">
        <v>20</v>
      </c>
      <c r="B214" s="233" t="s">
        <v>143</v>
      </c>
      <c r="C214" s="234">
        <v>30</v>
      </c>
      <c r="D214" s="220">
        <v>4836.3467119999996</v>
      </c>
    </row>
    <row r="215" spans="1:8" ht="15" customHeight="1">
      <c r="A215" s="146">
        <v>21</v>
      </c>
      <c r="B215" s="233" t="s">
        <v>132</v>
      </c>
      <c r="C215" s="234">
        <v>167</v>
      </c>
      <c r="D215" s="220">
        <v>4192.9556904000001</v>
      </c>
    </row>
    <row r="216" spans="1:8" ht="15" customHeight="1">
      <c r="A216" s="146">
        <v>22</v>
      </c>
      <c r="B216" s="233" t="s">
        <v>167</v>
      </c>
      <c r="C216" s="234">
        <v>62</v>
      </c>
      <c r="D216" s="220">
        <v>4014.2451136</v>
      </c>
    </row>
    <row r="217" spans="1:8" ht="15" customHeight="1">
      <c r="A217" s="146">
        <v>23</v>
      </c>
      <c r="B217" s="233" t="s">
        <v>141</v>
      </c>
      <c r="C217" s="234">
        <v>125</v>
      </c>
      <c r="D217" s="220">
        <v>3768.1895888500003</v>
      </c>
    </row>
    <row r="218" spans="1:8" ht="15" customHeight="1">
      <c r="A218" s="146">
        <v>24</v>
      </c>
      <c r="B218" s="233" t="s">
        <v>134</v>
      </c>
      <c r="C218" s="234">
        <v>179</v>
      </c>
      <c r="D218" s="220">
        <v>3502.2463238900004</v>
      </c>
    </row>
    <row r="219" spans="1:8" ht="15" customHeight="1">
      <c r="A219" s="146">
        <v>25</v>
      </c>
      <c r="B219" s="233" t="s">
        <v>125</v>
      </c>
      <c r="C219" s="234">
        <v>82</v>
      </c>
      <c r="D219" s="220">
        <v>2846.1466270000001</v>
      </c>
    </row>
    <row r="220" spans="1:8" s="124" customFormat="1" ht="15" customHeight="1">
      <c r="A220" s="146">
        <v>26</v>
      </c>
      <c r="B220" s="233" t="s">
        <v>257</v>
      </c>
      <c r="C220" s="234">
        <v>50</v>
      </c>
      <c r="D220" s="220">
        <v>2768.6918150000001</v>
      </c>
      <c r="E220" s="123"/>
    </row>
    <row r="221" spans="1:8" ht="15" customHeight="1">
      <c r="A221" s="146">
        <v>27</v>
      </c>
      <c r="B221" s="233" t="s">
        <v>138</v>
      </c>
      <c r="C221" s="234">
        <v>123</v>
      </c>
      <c r="D221" s="220">
        <v>2755.0124349799999</v>
      </c>
    </row>
    <row r="222" spans="1:8" ht="15" customHeight="1">
      <c r="A222" s="146">
        <v>28</v>
      </c>
      <c r="B222" s="233" t="s">
        <v>135</v>
      </c>
      <c r="C222" s="234">
        <v>81</v>
      </c>
      <c r="D222" s="220">
        <v>2593.6036332399999</v>
      </c>
    </row>
    <row r="223" spans="1:8" ht="15" customHeight="1">
      <c r="A223" s="146">
        <v>29</v>
      </c>
      <c r="B223" s="233" t="s">
        <v>144</v>
      </c>
      <c r="C223" s="234">
        <v>73</v>
      </c>
      <c r="D223" s="220">
        <v>1077.3029710000001</v>
      </c>
    </row>
    <row r="224" spans="1:8" ht="15" customHeight="1">
      <c r="A224" s="146">
        <v>30</v>
      </c>
      <c r="B224" s="233" t="s">
        <v>142</v>
      </c>
      <c r="C224" s="234">
        <v>43</v>
      </c>
      <c r="D224" s="220">
        <v>515.03119900000002</v>
      </c>
    </row>
    <row r="225" spans="1:4" ht="15" customHeight="1">
      <c r="A225" s="146">
        <v>31</v>
      </c>
      <c r="B225" s="233" t="s">
        <v>140</v>
      </c>
      <c r="C225" s="234">
        <v>31</v>
      </c>
      <c r="D225" s="220">
        <v>394.508309</v>
      </c>
    </row>
    <row r="226" spans="1:4" ht="15" customHeight="1">
      <c r="A226" s="146">
        <v>32</v>
      </c>
      <c r="B226" s="233" t="s">
        <v>166</v>
      </c>
      <c r="C226" s="234">
        <v>11</v>
      </c>
      <c r="D226" s="220">
        <v>142.72999999999999</v>
      </c>
    </row>
    <row r="227" spans="1:4" ht="15" customHeight="1">
      <c r="A227" s="146">
        <v>33</v>
      </c>
      <c r="B227" s="233" t="s">
        <v>258</v>
      </c>
      <c r="C227" s="234">
        <v>13</v>
      </c>
      <c r="D227" s="220">
        <v>20.725000000000001</v>
      </c>
    </row>
    <row r="228" spans="1:4" ht="15" customHeight="1">
      <c r="A228" s="146">
        <v>34</v>
      </c>
      <c r="B228" s="233" t="s">
        <v>168</v>
      </c>
      <c r="C228" s="234">
        <v>1</v>
      </c>
      <c r="D228" s="220">
        <v>3</v>
      </c>
    </row>
    <row r="229" spans="1:4" ht="15" customHeight="1">
      <c r="A229" s="146">
        <v>35</v>
      </c>
      <c r="B229" s="233" t="s">
        <v>259</v>
      </c>
      <c r="C229" s="234">
        <v>1</v>
      </c>
      <c r="D229" s="220">
        <v>1.5</v>
      </c>
    </row>
    <row r="230" spans="1:4">
      <c r="A230" s="141"/>
      <c r="B230" s="126" t="s">
        <v>200</v>
      </c>
      <c r="C230" s="125">
        <f>SUM(C195:C229)</f>
        <v>45107</v>
      </c>
      <c r="D230" s="231">
        <f>SUM(D195:D229)</f>
        <v>528299.99968916003</v>
      </c>
    </row>
    <row r="231" spans="1:4" ht="12.75" customHeight="1"/>
    <row r="232" spans="1:4" ht="12.75" customHeight="1"/>
    <row r="233" spans="1:4" ht="12.75" customHeight="1"/>
    <row r="234" spans="1:4" ht="12.75" customHeight="1"/>
    <row r="235" spans="1:4" ht="12.75" customHeight="1"/>
    <row r="236" spans="1:4" ht="12.75" customHeight="1"/>
  </sheetData>
  <mergeCells count="9">
    <mergeCell ref="A192:D192"/>
    <mergeCell ref="A1:B1"/>
    <mergeCell ref="A3:D3"/>
    <mergeCell ref="A4:D4"/>
    <mergeCell ref="A6:D6"/>
    <mergeCell ref="A32:D32"/>
    <mergeCell ref="A30:D30"/>
    <mergeCell ref="A31:D31"/>
    <mergeCell ref="A191:D191"/>
  </mergeCells>
  <pageMargins left="0.7" right="0.7" top="0.75" bottom="0.75" header="0.3" footer="0.3"/>
  <pageSetup paperSize="9" scale="5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thang 11</vt:lpstr>
      <vt:lpstr>Thang 11.2025</vt:lpstr>
      <vt:lpstr>Luỹ kế thang 11</vt:lpstr>
      <vt:lpstr>'thang 11'!Print_Area</vt:lpstr>
      <vt:lpstr>'Thang 11.2025'!Print_Area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Jen Vu</cp:lastModifiedBy>
  <cp:lastPrinted>2025-12-02T09:50:25Z</cp:lastPrinted>
  <dcterms:created xsi:type="dcterms:W3CDTF">2020-03-20T08:58:11Z</dcterms:created>
  <dcterms:modified xsi:type="dcterms:W3CDTF">2025-12-08T02:20:35Z</dcterms:modified>
</cp:coreProperties>
</file>